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й Щип-17" sheetId="1" r:id="rId1"/>
  </sheets>
  <calcPr calcId="145621"/>
</workbook>
</file>

<file path=xl/calcChain.xml><?xml version="1.0" encoding="utf-8"?>
<calcChain xmlns="http://schemas.openxmlformats.org/spreadsheetml/2006/main">
  <c r="F66" i="1" l="1"/>
  <c r="E66" i="1"/>
  <c r="D66" i="1"/>
  <c r="G65" i="1"/>
  <c r="C64" i="1"/>
  <c r="C66" i="1" s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G42" i="1"/>
  <c r="G41" i="1"/>
  <c r="F40" i="1"/>
  <c r="E40" i="1"/>
  <c r="D40" i="1"/>
  <c r="C40" i="1"/>
  <c r="G38" i="1"/>
  <c r="G37" i="1"/>
  <c r="G36" i="1"/>
  <c r="G35" i="1"/>
  <c r="F34" i="1"/>
  <c r="E34" i="1"/>
  <c r="D34" i="1"/>
  <c r="D23" i="1" s="1"/>
  <c r="G33" i="1"/>
  <c r="G32" i="1"/>
  <c r="G31" i="1"/>
  <c r="G30" i="1"/>
  <c r="F29" i="1"/>
  <c r="E29" i="1"/>
  <c r="D29" i="1"/>
  <c r="G28" i="1"/>
  <c r="F27" i="1"/>
  <c r="G27" i="1" s="1"/>
  <c r="G26" i="1"/>
  <c r="G25" i="1"/>
  <c r="E24" i="1"/>
  <c r="D24" i="1"/>
  <c r="C24" i="1"/>
  <c r="G22" i="1"/>
  <c r="G21" i="1"/>
  <c r="G20" i="1"/>
  <c r="G19" i="1"/>
  <c r="G18" i="1"/>
  <c r="G17" i="1"/>
  <c r="G16" i="1"/>
  <c r="G15" i="1"/>
  <c r="G14" i="1"/>
  <c r="G13" i="1"/>
  <c r="G12" i="1"/>
  <c r="F11" i="1"/>
  <c r="F10" i="1" s="1"/>
  <c r="E11" i="1"/>
  <c r="D11" i="1"/>
  <c r="E10" i="1"/>
  <c r="C10" i="1"/>
  <c r="G9" i="1"/>
  <c r="G8" i="1"/>
  <c r="G7" i="1"/>
  <c r="F6" i="1"/>
  <c r="E6" i="1"/>
  <c r="D6" i="1"/>
  <c r="C6" i="1"/>
  <c r="G66" i="1" l="1"/>
  <c r="G64" i="1"/>
  <c r="C23" i="1"/>
  <c r="C39" i="1" s="1"/>
  <c r="C63" i="1" s="1"/>
  <c r="F24" i="1"/>
  <c r="F23" i="1" s="1"/>
  <c r="F39" i="1" s="1"/>
  <c r="F63" i="1" s="1"/>
  <c r="F67" i="1" s="1"/>
  <c r="G29" i="1"/>
  <c r="G34" i="1"/>
  <c r="G40" i="1"/>
  <c r="G43" i="1"/>
  <c r="D10" i="1"/>
  <c r="G11" i="1"/>
  <c r="E23" i="1"/>
  <c r="G6" i="1"/>
  <c r="G23" i="1" l="1"/>
  <c r="G24" i="1"/>
  <c r="G10" i="1"/>
  <c r="C67" i="1"/>
  <c r="D39" i="1"/>
  <c r="E39" i="1"/>
  <c r="E63" i="1" s="1"/>
  <c r="E67" i="1" s="1"/>
  <c r="D63" i="1" l="1"/>
  <c r="G39" i="1"/>
  <c r="D67" i="1" l="1"/>
  <c r="G67" i="1" s="1"/>
  <c r="G63" i="1"/>
</calcChain>
</file>

<file path=xl/sharedStrings.xml><?xml version="1.0" encoding="utf-8"?>
<sst xmlns="http://schemas.openxmlformats.org/spreadsheetml/2006/main" count="125" uniqueCount="122">
  <si>
    <t>Смета  расходов по содержанию и ремонту в МКД</t>
  </si>
  <si>
    <t>по адресу: 1-й Щипковский пер, дом 17.   на- 2017</t>
  </si>
  <si>
    <t>№п/п</t>
  </si>
  <si>
    <t>Наименование статьи</t>
  </si>
  <si>
    <t>1-кварт</t>
  </si>
  <si>
    <t>2-кварт</t>
  </si>
  <si>
    <t>3-кварт</t>
  </si>
  <si>
    <t>4-кварт</t>
  </si>
  <si>
    <t>12-мес</t>
  </si>
  <si>
    <t>1</t>
  </si>
  <si>
    <t xml:space="preserve">      РАСХОДЫ ПО СОДЕРЖАНИЮ СЛУЖАЩИХ И СПЕЦИАЛИСТОВ(РЭП)</t>
  </si>
  <si>
    <t>1.1</t>
  </si>
  <si>
    <t xml:space="preserve">         Оплата труда ИТР и специалистов</t>
  </si>
  <si>
    <t>1.2</t>
  </si>
  <si>
    <t xml:space="preserve">         Начисления на зарплату ИТР </t>
  </si>
  <si>
    <t>1.3</t>
  </si>
  <si>
    <t xml:space="preserve">  Прочие расходы по содержанию ИТР</t>
  </si>
  <si>
    <t>2</t>
  </si>
  <si>
    <t xml:space="preserve">      РАСХОДЫ ПО САНИТАРНОМУ ОБСЛУЖИВАНИЮ МКД</t>
  </si>
  <si>
    <t>2.1</t>
  </si>
  <si>
    <t xml:space="preserve">         Расходы на содержание мест общего пользования   (уборщицы)</t>
  </si>
  <si>
    <t>2.1.1</t>
  </si>
  <si>
    <t>Оплата труда уборщиков лестничн.клеток</t>
  </si>
  <si>
    <t>2.1.2</t>
  </si>
  <si>
    <t>начисления на зарплату уборщиков</t>
  </si>
  <si>
    <t>2.1.3</t>
  </si>
  <si>
    <t xml:space="preserve">            спецодежда уборщиков</t>
  </si>
  <si>
    <t>2.1.4</t>
  </si>
  <si>
    <t xml:space="preserve">            инвентарь уборщиков</t>
  </si>
  <si>
    <t>2.1.5</t>
  </si>
  <si>
    <t xml:space="preserve">            Моющие средства</t>
  </si>
  <si>
    <t>2.2</t>
  </si>
  <si>
    <t xml:space="preserve">         Расходы на содержание мусорокамер и мусоропроводов</t>
  </si>
  <si>
    <t>2.2.1</t>
  </si>
  <si>
    <t xml:space="preserve">            Оплата труда мусоросборщиков</t>
  </si>
  <si>
    <t>2.2.2</t>
  </si>
  <si>
    <t>Начисления на зарплату мусорсборщ</t>
  </si>
  <si>
    <t>2.2.3</t>
  </si>
  <si>
    <t xml:space="preserve">            спецодежда мусоросборщиков</t>
  </si>
  <si>
    <t>2.2.4</t>
  </si>
  <si>
    <t xml:space="preserve">            инвентарь мусоросборщиков</t>
  </si>
  <si>
    <t>2.2.5</t>
  </si>
  <si>
    <t>3</t>
  </si>
  <si>
    <t xml:space="preserve">   3.РАСХОДЫ ПО ТЕКУЩЕМУ РЕМОНТУ ЖИЛИЩНОГО ФОНДА (РЭП)</t>
  </si>
  <si>
    <t>3.1</t>
  </si>
  <si>
    <t xml:space="preserve">      Работы по обсл.и ремонту инж.коммуникаций</t>
  </si>
  <si>
    <t>3.1.1</t>
  </si>
  <si>
    <t xml:space="preserve"> Оплата труда РТР(сл., элек, варщики)</t>
  </si>
  <si>
    <t>3.1.2</t>
  </si>
  <si>
    <t xml:space="preserve"> Начисления на зарплату РТР инж.ком.</t>
  </si>
  <si>
    <t xml:space="preserve">         Материалы по инж.ком.</t>
  </si>
  <si>
    <t>3.1.4</t>
  </si>
  <si>
    <t xml:space="preserve"> спецодежда(слесарь,электрик, сварщик)</t>
  </si>
  <si>
    <t>3.2</t>
  </si>
  <si>
    <t xml:space="preserve">      Расходы  кровельных  работ</t>
  </si>
  <si>
    <t>3.2.1</t>
  </si>
  <si>
    <t xml:space="preserve">            Оплата труда кровельщиков</t>
  </si>
  <si>
    <t>3.2.2</t>
  </si>
  <si>
    <t xml:space="preserve"> Начисления на зарплату кровельщиков</t>
  </si>
  <si>
    <t>3.2.3</t>
  </si>
  <si>
    <t xml:space="preserve">            Материалы для кровельщиков</t>
  </si>
  <si>
    <t>3.2.4</t>
  </si>
  <si>
    <t xml:space="preserve">            Спецодежда кровельщика</t>
  </si>
  <si>
    <t>3.3</t>
  </si>
  <si>
    <t xml:space="preserve">         Расходы других РТР(без слесар...кровельщ.)</t>
  </si>
  <si>
    <t>3.3.1</t>
  </si>
  <si>
    <t xml:space="preserve"> Оплата труда других РТР</t>
  </si>
  <si>
    <t>3.3.2</t>
  </si>
  <si>
    <t>Начисления на зарплату других РТР</t>
  </si>
  <si>
    <t>3.3.3</t>
  </si>
  <si>
    <t xml:space="preserve">            Материалы других РТР</t>
  </si>
  <si>
    <t>3.3.4</t>
  </si>
  <si>
    <t xml:space="preserve"> Спецодежда(без сл., эл, сварщиков)</t>
  </si>
  <si>
    <t xml:space="preserve">      ВСЕГО РАСХОДОВ НА СОДЕРЖАНИЕ И РЕМОНТ ОБЩЕГО ИМУЩЕСТВА </t>
  </si>
  <si>
    <t>4</t>
  </si>
  <si>
    <t>Содержание управляющей компании</t>
  </si>
  <si>
    <t>4.1</t>
  </si>
  <si>
    <t xml:space="preserve">      Оплата труда АУП(1)</t>
  </si>
  <si>
    <t>4.2</t>
  </si>
  <si>
    <t xml:space="preserve">      Начисления на зарплату АУП</t>
  </si>
  <si>
    <t>5</t>
  </si>
  <si>
    <t>Прочие расходы(оргтехника,программное обеспеч)</t>
  </si>
  <si>
    <t>5.1</t>
  </si>
  <si>
    <t xml:space="preserve">      Оргтехника,  прочее</t>
  </si>
  <si>
    <t>5.3</t>
  </si>
  <si>
    <t xml:space="preserve">      Программное обеспечение</t>
  </si>
  <si>
    <t>6</t>
  </si>
  <si>
    <t>Расходы по тех.документов</t>
  </si>
  <si>
    <t>7</t>
  </si>
  <si>
    <r>
      <t xml:space="preserve">  </t>
    </r>
    <r>
      <rPr>
        <b/>
        <sz val="10"/>
        <color indexed="64"/>
        <rFont val="Arial"/>
        <family val="2"/>
        <charset val="204"/>
      </rPr>
      <t xml:space="preserve">    Обслуживание лифтов</t>
    </r>
  </si>
  <si>
    <t>8</t>
  </si>
  <si>
    <t>Обслуживание газового оборудования</t>
  </si>
  <si>
    <t>9</t>
  </si>
  <si>
    <t xml:space="preserve"> Вывоз и обезвреживаниеТБО</t>
  </si>
  <si>
    <t>10</t>
  </si>
  <si>
    <t>Вывоз КГМ</t>
  </si>
  <si>
    <t>11</t>
  </si>
  <si>
    <t>Расходы на электороэнергию в  МОП.</t>
  </si>
  <si>
    <t>12</t>
  </si>
  <si>
    <t xml:space="preserve">    Дезинфекция, дератизация</t>
  </si>
  <si>
    <t>13</t>
  </si>
  <si>
    <t xml:space="preserve">      Дезинсекция</t>
  </si>
  <si>
    <t>14</t>
  </si>
  <si>
    <t xml:space="preserve">      Вода на хоз.нужды</t>
  </si>
  <si>
    <t>15</t>
  </si>
  <si>
    <t>Промывка и видеодиагностика  мусопровода</t>
  </si>
  <si>
    <t>16</t>
  </si>
  <si>
    <t>Замер сопротивления</t>
  </si>
  <si>
    <t>17</t>
  </si>
  <si>
    <t>Стаховка лифта</t>
  </si>
  <si>
    <t>18</t>
  </si>
  <si>
    <t>Банк Москвы</t>
  </si>
  <si>
    <t>19</t>
  </si>
  <si>
    <t>Тех обслуживание ДУ ПППА  ВПВ</t>
  </si>
  <si>
    <t>20</t>
  </si>
  <si>
    <t>21</t>
  </si>
  <si>
    <t>Тех обслуж венканалов</t>
  </si>
  <si>
    <t>22</t>
  </si>
  <si>
    <t>Прочие</t>
  </si>
  <si>
    <t>ИТОГО РСХОДОВ на эксплуатацию</t>
  </si>
  <si>
    <t>жил помещения. =3701,85</t>
  </si>
  <si>
    <t>Не/жил помещения.=576,10*18,85=10859,48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</si>
</sst>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charset val="1"/>
    </font>
    <font>
      <b/>
      <sz val="10"/>
      <color indexed="64"/>
      <name val="Arial"/>
      <family val="2"/>
      <charset val="204"/>
    </font>
    <font>
      <b/>
      <sz val="12"/>
      <color indexed="64"/>
      <name val="Arial"/>
      <family val="2"/>
      <charset val="204"/>
    </font>
    <font>
      <b/>
      <i/>
      <sz val="8"/>
      <color indexed="64"/>
      <name val="Arial"/>
      <family val="2"/>
      <charset val="204"/>
    </font>
    <font>
      <b/>
      <i/>
      <sz val="10"/>
      <color indexed="64"/>
      <name val="Arial"/>
      <family val="2"/>
      <charset val="204"/>
    </font>
    <font>
      <b/>
      <sz val="8"/>
      <color indexed="64"/>
      <name val="Arial"/>
      <family val="2"/>
      <charset val="204"/>
    </font>
    <font>
      <b/>
      <sz val="9"/>
      <color indexed="64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0" xfId="0" applyFill="1"/>
    <xf numFmtId="2" fontId="0" fillId="2" borderId="1" xfId="0" applyNumberFormat="1" applyFill="1" applyBorder="1"/>
    <xf numFmtId="0" fontId="0" fillId="2" borderId="1" xfId="0" applyFill="1" applyBorder="1"/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5" fillId="2" borderId="2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 wrapText="1"/>
    </xf>
    <xf numFmtId="2" fontId="4" fillId="2" borderId="1" xfId="0" applyNumberFormat="1" applyFont="1" applyFill="1" applyBorder="1"/>
    <xf numFmtId="49" fontId="2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/>
    <xf numFmtId="49" fontId="8" fillId="2" borderId="1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top"/>
    </xf>
    <xf numFmtId="0" fontId="0" fillId="2" borderId="1" xfId="0" applyNumberFormat="1" applyFill="1" applyBorder="1" applyAlignment="1">
      <alignment vertical="center"/>
    </xf>
    <xf numFmtId="0" fontId="2" fillId="2" borderId="1" xfId="0" applyFont="1" applyFill="1" applyBorder="1"/>
    <xf numFmtId="0" fontId="8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8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/>
    <xf numFmtId="49" fontId="4" fillId="2" borderId="0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2" fontId="10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/>
    </xf>
    <xf numFmtId="0" fontId="11" fillId="2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tabSelected="1" workbookViewId="0">
      <selection activeCell="A2" sqref="A2:C2"/>
    </sheetView>
  </sheetViews>
  <sheetFormatPr defaultRowHeight="15" x14ac:dyDescent="0.25"/>
  <cols>
    <col min="1" max="1" width="8.7109375" style="1" customWidth="1"/>
    <col min="2" max="2" width="47.5703125" style="1" customWidth="1"/>
    <col min="3" max="3" width="13.28515625" style="1" customWidth="1"/>
    <col min="4" max="5" width="11.42578125" style="1" customWidth="1"/>
    <col min="6" max="6" width="10.140625" style="1" customWidth="1"/>
    <col min="7" max="7" width="9.5703125" style="1" customWidth="1"/>
    <col min="8" max="233" width="9.140625" style="1"/>
    <col min="234" max="234" width="8.7109375" style="1" customWidth="1"/>
    <col min="235" max="235" width="47.5703125" style="1" customWidth="1"/>
    <col min="236" max="236" width="13.28515625" style="1" customWidth="1"/>
    <col min="237" max="238" width="11.42578125" style="1" customWidth="1"/>
    <col min="239" max="239" width="10.140625" style="1" customWidth="1"/>
    <col min="240" max="240" width="9.5703125" style="1" customWidth="1"/>
    <col min="241" max="241" width="9.5703125" style="1" bestFit="1" customWidth="1"/>
    <col min="242" max="242" width="12.7109375" style="1" customWidth="1"/>
    <col min="243" max="243" width="11.42578125" style="1" customWidth="1"/>
    <col min="244" max="248" width="9.140625" style="1"/>
    <col min="249" max="249" width="9.85546875" style="1" customWidth="1"/>
    <col min="250" max="489" width="9.140625" style="1"/>
    <col min="490" max="490" width="8.7109375" style="1" customWidth="1"/>
    <col min="491" max="491" width="47.5703125" style="1" customWidth="1"/>
    <col min="492" max="492" width="13.28515625" style="1" customWidth="1"/>
    <col min="493" max="494" width="11.42578125" style="1" customWidth="1"/>
    <col min="495" max="495" width="10.140625" style="1" customWidth="1"/>
    <col min="496" max="496" width="9.5703125" style="1" customWidth="1"/>
    <col min="497" max="497" width="9.5703125" style="1" bestFit="1" customWidth="1"/>
    <col min="498" max="498" width="12.7109375" style="1" customWidth="1"/>
    <col min="499" max="499" width="11.42578125" style="1" customWidth="1"/>
    <col min="500" max="504" width="9.140625" style="1"/>
    <col min="505" max="505" width="9.85546875" style="1" customWidth="1"/>
    <col min="506" max="745" width="9.140625" style="1"/>
    <col min="746" max="746" width="8.7109375" style="1" customWidth="1"/>
    <col min="747" max="747" width="47.5703125" style="1" customWidth="1"/>
    <col min="748" max="748" width="13.28515625" style="1" customWidth="1"/>
    <col min="749" max="750" width="11.42578125" style="1" customWidth="1"/>
    <col min="751" max="751" width="10.140625" style="1" customWidth="1"/>
    <col min="752" max="752" width="9.5703125" style="1" customWidth="1"/>
    <col min="753" max="753" width="9.5703125" style="1" bestFit="1" customWidth="1"/>
    <col min="754" max="754" width="12.7109375" style="1" customWidth="1"/>
    <col min="755" max="755" width="11.42578125" style="1" customWidth="1"/>
    <col min="756" max="760" width="9.140625" style="1"/>
    <col min="761" max="761" width="9.85546875" style="1" customWidth="1"/>
    <col min="762" max="1001" width="9.140625" style="1"/>
    <col min="1002" max="1002" width="8.7109375" style="1" customWidth="1"/>
    <col min="1003" max="1003" width="47.5703125" style="1" customWidth="1"/>
    <col min="1004" max="1004" width="13.28515625" style="1" customWidth="1"/>
    <col min="1005" max="1006" width="11.42578125" style="1" customWidth="1"/>
    <col min="1007" max="1007" width="10.140625" style="1" customWidth="1"/>
    <col min="1008" max="1008" width="9.5703125" style="1" customWidth="1"/>
    <col min="1009" max="1009" width="9.5703125" style="1" bestFit="1" customWidth="1"/>
    <col min="1010" max="1010" width="12.7109375" style="1" customWidth="1"/>
    <col min="1011" max="1011" width="11.42578125" style="1" customWidth="1"/>
    <col min="1012" max="1016" width="9.140625" style="1"/>
    <col min="1017" max="1017" width="9.85546875" style="1" customWidth="1"/>
    <col min="1018" max="1257" width="9.140625" style="1"/>
    <col min="1258" max="1258" width="8.7109375" style="1" customWidth="1"/>
    <col min="1259" max="1259" width="47.5703125" style="1" customWidth="1"/>
    <col min="1260" max="1260" width="13.28515625" style="1" customWidth="1"/>
    <col min="1261" max="1262" width="11.42578125" style="1" customWidth="1"/>
    <col min="1263" max="1263" width="10.140625" style="1" customWidth="1"/>
    <col min="1264" max="1264" width="9.5703125" style="1" customWidth="1"/>
    <col min="1265" max="1265" width="9.5703125" style="1" bestFit="1" customWidth="1"/>
    <col min="1266" max="1266" width="12.7109375" style="1" customWidth="1"/>
    <col min="1267" max="1267" width="11.42578125" style="1" customWidth="1"/>
    <col min="1268" max="1272" width="9.140625" style="1"/>
    <col min="1273" max="1273" width="9.85546875" style="1" customWidth="1"/>
    <col min="1274" max="1513" width="9.140625" style="1"/>
    <col min="1514" max="1514" width="8.7109375" style="1" customWidth="1"/>
    <col min="1515" max="1515" width="47.5703125" style="1" customWidth="1"/>
    <col min="1516" max="1516" width="13.28515625" style="1" customWidth="1"/>
    <col min="1517" max="1518" width="11.42578125" style="1" customWidth="1"/>
    <col min="1519" max="1519" width="10.140625" style="1" customWidth="1"/>
    <col min="1520" max="1520" width="9.5703125" style="1" customWidth="1"/>
    <col min="1521" max="1521" width="9.5703125" style="1" bestFit="1" customWidth="1"/>
    <col min="1522" max="1522" width="12.7109375" style="1" customWidth="1"/>
    <col min="1523" max="1523" width="11.42578125" style="1" customWidth="1"/>
    <col min="1524" max="1528" width="9.140625" style="1"/>
    <col min="1529" max="1529" width="9.85546875" style="1" customWidth="1"/>
    <col min="1530" max="1769" width="9.140625" style="1"/>
    <col min="1770" max="1770" width="8.7109375" style="1" customWidth="1"/>
    <col min="1771" max="1771" width="47.5703125" style="1" customWidth="1"/>
    <col min="1772" max="1772" width="13.28515625" style="1" customWidth="1"/>
    <col min="1773" max="1774" width="11.42578125" style="1" customWidth="1"/>
    <col min="1775" max="1775" width="10.140625" style="1" customWidth="1"/>
    <col min="1776" max="1776" width="9.5703125" style="1" customWidth="1"/>
    <col min="1777" max="1777" width="9.5703125" style="1" bestFit="1" customWidth="1"/>
    <col min="1778" max="1778" width="12.7109375" style="1" customWidth="1"/>
    <col min="1779" max="1779" width="11.42578125" style="1" customWidth="1"/>
    <col min="1780" max="1784" width="9.140625" style="1"/>
    <col min="1785" max="1785" width="9.85546875" style="1" customWidth="1"/>
    <col min="1786" max="2025" width="9.140625" style="1"/>
    <col min="2026" max="2026" width="8.7109375" style="1" customWidth="1"/>
    <col min="2027" max="2027" width="47.5703125" style="1" customWidth="1"/>
    <col min="2028" max="2028" width="13.28515625" style="1" customWidth="1"/>
    <col min="2029" max="2030" width="11.42578125" style="1" customWidth="1"/>
    <col min="2031" max="2031" width="10.140625" style="1" customWidth="1"/>
    <col min="2032" max="2032" width="9.5703125" style="1" customWidth="1"/>
    <col min="2033" max="2033" width="9.5703125" style="1" bestFit="1" customWidth="1"/>
    <col min="2034" max="2034" width="12.7109375" style="1" customWidth="1"/>
    <col min="2035" max="2035" width="11.42578125" style="1" customWidth="1"/>
    <col min="2036" max="2040" width="9.140625" style="1"/>
    <col min="2041" max="2041" width="9.85546875" style="1" customWidth="1"/>
    <col min="2042" max="2281" width="9.140625" style="1"/>
    <col min="2282" max="2282" width="8.7109375" style="1" customWidth="1"/>
    <col min="2283" max="2283" width="47.5703125" style="1" customWidth="1"/>
    <col min="2284" max="2284" width="13.28515625" style="1" customWidth="1"/>
    <col min="2285" max="2286" width="11.42578125" style="1" customWidth="1"/>
    <col min="2287" max="2287" width="10.140625" style="1" customWidth="1"/>
    <col min="2288" max="2288" width="9.5703125" style="1" customWidth="1"/>
    <col min="2289" max="2289" width="9.5703125" style="1" bestFit="1" customWidth="1"/>
    <col min="2290" max="2290" width="12.7109375" style="1" customWidth="1"/>
    <col min="2291" max="2291" width="11.42578125" style="1" customWidth="1"/>
    <col min="2292" max="2296" width="9.140625" style="1"/>
    <col min="2297" max="2297" width="9.85546875" style="1" customWidth="1"/>
    <col min="2298" max="2537" width="9.140625" style="1"/>
    <col min="2538" max="2538" width="8.7109375" style="1" customWidth="1"/>
    <col min="2539" max="2539" width="47.5703125" style="1" customWidth="1"/>
    <col min="2540" max="2540" width="13.28515625" style="1" customWidth="1"/>
    <col min="2541" max="2542" width="11.42578125" style="1" customWidth="1"/>
    <col min="2543" max="2543" width="10.140625" style="1" customWidth="1"/>
    <col min="2544" max="2544" width="9.5703125" style="1" customWidth="1"/>
    <col min="2545" max="2545" width="9.5703125" style="1" bestFit="1" customWidth="1"/>
    <col min="2546" max="2546" width="12.7109375" style="1" customWidth="1"/>
    <col min="2547" max="2547" width="11.42578125" style="1" customWidth="1"/>
    <col min="2548" max="2552" width="9.140625" style="1"/>
    <col min="2553" max="2553" width="9.85546875" style="1" customWidth="1"/>
    <col min="2554" max="2793" width="9.140625" style="1"/>
    <col min="2794" max="2794" width="8.7109375" style="1" customWidth="1"/>
    <col min="2795" max="2795" width="47.5703125" style="1" customWidth="1"/>
    <col min="2796" max="2796" width="13.28515625" style="1" customWidth="1"/>
    <col min="2797" max="2798" width="11.42578125" style="1" customWidth="1"/>
    <col min="2799" max="2799" width="10.140625" style="1" customWidth="1"/>
    <col min="2800" max="2800" width="9.5703125" style="1" customWidth="1"/>
    <col min="2801" max="2801" width="9.5703125" style="1" bestFit="1" customWidth="1"/>
    <col min="2802" max="2802" width="12.7109375" style="1" customWidth="1"/>
    <col min="2803" max="2803" width="11.42578125" style="1" customWidth="1"/>
    <col min="2804" max="2808" width="9.140625" style="1"/>
    <col min="2809" max="2809" width="9.85546875" style="1" customWidth="1"/>
    <col min="2810" max="3049" width="9.140625" style="1"/>
    <col min="3050" max="3050" width="8.7109375" style="1" customWidth="1"/>
    <col min="3051" max="3051" width="47.5703125" style="1" customWidth="1"/>
    <col min="3052" max="3052" width="13.28515625" style="1" customWidth="1"/>
    <col min="3053" max="3054" width="11.42578125" style="1" customWidth="1"/>
    <col min="3055" max="3055" width="10.140625" style="1" customWidth="1"/>
    <col min="3056" max="3056" width="9.5703125" style="1" customWidth="1"/>
    <col min="3057" max="3057" width="9.5703125" style="1" bestFit="1" customWidth="1"/>
    <col min="3058" max="3058" width="12.7109375" style="1" customWidth="1"/>
    <col min="3059" max="3059" width="11.42578125" style="1" customWidth="1"/>
    <col min="3060" max="3064" width="9.140625" style="1"/>
    <col min="3065" max="3065" width="9.85546875" style="1" customWidth="1"/>
    <col min="3066" max="3305" width="9.140625" style="1"/>
    <col min="3306" max="3306" width="8.7109375" style="1" customWidth="1"/>
    <col min="3307" max="3307" width="47.5703125" style="1" customWidth="1"/>
    <col min="3308" max="3308" width="13.28515625" style="1" customWidth="1"/>
    <col min="3309" max="3310" width="11.42578125" style="1" customWidth="1"/>
    <col min="3311" max="3311" width="10.140625" style="1" customWidth="1"/>
    <col min="3312" max="3312" width="9.5703125" style="1" customWidth="1"/>
    <col min="3313" max="3313" width="9.5703125" style="1" bestFit="1" customWidth="1"/>
    <col min="3314" max="3314" width="12.7109375" style="1" customWidth="1"/>
    <col min="3315" max="3315" width="11.42578125" style="1" customWidth="1"/>
    <col min="3316" max="3320" width="9.140625" style="1"/>
    <col min="3321" max="3321" width="9.85546875" style="1" customWidth="1"/>
    <col min="3322" max="3561" width="9.140625" style="1"/>
    <col min="3562" max="3562" width="8.7109375" style="1" customWidth="1"/>
    <col min="3563" max="3563" width="47.5703125" style="1" customWidth="1"/>
    <col min="3564" max="3564" width="13.28515625" style="1" customWidth="1"/>
    <col min="3565" max="3566" width="11.42578125" style="1" customWidth="1"/>
    <col min="3567" max="3567" width="10.140625" style="1" customWidth="1"/>
    <col min="3568" max="3568" width="9.5703125" style="1" customWidth="1"/>
    <col min="3569" max="3569" width="9.5703125" style="1" bestFit="1" customWidth="1"/>
    <col min="3570" max="3570" width="12.7109375" style="1" customWidth="1"/>
    <col min="3571" max="3571" width="11.42578125" style="1" customWidth="1"/>
    <col min="3572" max="3576" width="9.140625" style="1"/>
    <col min="3577" max="3577" width="9.85546875" style="1" customWidth="1"/>
    <col min="3578" max="3817" width="9.140625" style="1"/>
    <col min="3818" max="3818" width="8.7109375" style="1" customWidth="1"/>
    <col min="3819" max="3819" width="47.5703125" style="1" customWidth="1"/>
    <col min="3820" max="3820" width="13.28515625" style="1" customWidth="1"/>
    <col min="3821" max="3822" width="11.42578125" style="1" customWidth="1"/>
    <col min="3823" max="3823" width="10.140625" style="1" customWidth="1"/>
    <col min="3824" max="3824" width="9.5703125" style="1" customWidth="1"/>
    <col min="3825" max="3825" width="9.5703125" style="1" bestFit="1" customWidth="1"/>
    <col min="3826" max="3826" width="12.7109375" style="1" customWidth="1"/>
    <col min="3827" max="3827" width="11.42578125" style="1" customWidth="1"/>
    <col min="3828" max="3832" width="9.140625" style="1"/>
    <col min="3833" max="3833" width="9.85546875" style="1" customWidth="1"/>
    <col min="3834" max="4073" width="9.140625" style="1"/>
    <col min="4074" max="4074" width="8.7109375" style="1" customWidth="1"/>
    <col min="4075" max="4075" width="47.5703125" style="1" customWidth="1"/>
    <col min="4076" max="4076" width="13.28515625" style="1" customWidth="1"/>
    <col min="4077" max="4078" width="11.42578125" style="1" customWidth="1"/>
    <col min="4079" max="4079" width="10.140625" style="1" customWidth="1"/>
    <col min="4080" max="4080" width="9.5703125" style="1" customWidth="1"/>
    <col min="4081" max="4081" width="9.5703125" style="1" bestFit="1" customWidth="1"/>
    <col min="4082" max="4082" width="12.7109375" style="1" customWidth="1"/>
    <col min="4083" max="4083" width="11.42578125" style="1" customWidth="1"/>
    <col min="4084" max="4088" width="9.140625" style="1"/>
    <col min="4089" max="4089" width="9.85546875" style="1" customWidth="1"/>
    <col min="4090" max="4329" width="9.140625" style="1"/>
    <col min="4330" max="4330" width="8.7109375" style="1" customWidth="1"/>
    <col min="4331" max="4331" width="47.5703125" style="1" customWidth="1"/>
    <col min="4332" max="4332" width="13.28515625" style="1" customWidth="1"/>
    <col min="4333" max="4334" width="11.42578125" style="1" customWidth="1"/>
    <col min="4335" max="4335" width="10.140625" style="1" customWidth="1"/>
    <col min="4336" max="4336" width="9.5703125" style="1" customWidth="1"/>
    <col min="4337" max="4337" width="9.5703125" style="1" bestFit="1" customWidth="1"/>
    <col min="4338" max="4338" width="12.7109375" style="1" customWidth="1"/>
    <col min="4339" max="4339" width="11.42578125" style="1" customWidth="1"/>
    <col min="4340" max="4344" width="9.140625" style="1"/>
    <col min="4345" max="4345" width="9.85546875" style="1" customWidth="1"/>
    <col min="4346" max="4585" width="9.140625" style="1"/>
    <col min="4586" max="4586" width="8.7109375" style="1" customWidth="1"/>
    <col min="4587" max="4587" width="47.5703125" style="1" customWidth="1"/>
    <col min="4588" max="4588" width="13.28515625" style="1" customWidth="1"/>
    <col min="4589" max="4590" width="11.42578125" style="1" customWidth="1"/>
    <col min="4591" max="4591" width="10.140625" style="1" customWidth="1"/>
    <col min="4592" max="4592" width="9.5703125" style="1" customWidth="1"/>
    <col min="4593" max="4593" width="9.5703125" style="1" bestFit="1" customWidth="1"/>
    <col min="4594" max="4594" width="12.7109375" style="1" customWidth="1"/>
    <col min="4595" max="4595" width="11.42578125" style="1" customWidth="1"/>
    <col min="4596" max="4600" width="9.140625" style="1"/>
    <col min="4601" max="4601" width="9.85546875" style="1" customWidth="1"/>
    <col min="4602" max="4841" width="9.140625" style="1"/>
    <col min="4842" max="4842" width="8.7109375" style="1" customWidth="1"/>
    <col min="4843" max="4843" width="47.5703125" style="1" customWidth="1"/>
    <col min="4844" max="4844" width="13.28515625" style="1" customWidth="1"/>
    <col min="4845" max="4846" width="11.42578125" style="1" customWidth="1"/>
    <col min="4847" max="4847" width="10.140625" style="1" customWidth="1"/>
    <col min="4848" max="4848" width="9.5703125" style="1" customWidth="1"/>
    <col min="4849" max="4849" width="9.5703125" style="1" bestFit="1" customWidth="1"/>
    <col min="4850" max="4850" width="12.7109375" style="1" customWidth="1"/>
    <col min="4851" max="4851" width="11.42578125" style="1" customWidth="1"/>
    <col min="4852" max="4856" width="9.140625" style="1"/>
    <col min="4857" max="4857" width="9.85546875" style="1" customWidth="1"/>
    <col min="4858" max="5097" width="9.140625" style="1"/>
    <col min="5098" max="5098" width="8.7109375" style="1" customWidth="1"/>
    <col min="5099" max="5099" width="47.5703125" style="1" customWidth="1"/>
    <col min="5100" max="5100" width="13.28515625" style="1" customWidth="1"/>
    <col min="5101" max="5102" width="11.42578125" style="1" customWidth="1"/>
    <col min="5103" max="5103" width="10.140625" style="1" customWidth="1"/>
    <col min="5104" max="5104" width="9.5703125" style="1" customWidth="1"/>
    <col min="5105" max="5105" width="9.5703125" style="1" bestFit="1" customWidth="1"/>
    <col min="5106" max="5106" width="12.7109375" style="1" customWidth="1"/>
    <col min="5107" max="5107" width="11.42578125" style="1" customWidth="1"/>
    <col min="5108" max="5112" width="9.140625" style="1"/>
    <col min="5113" max="5113" width="9.85546875" style="1" customWidth="1"/>
    <col min="5114" max="5353" width="9.140625" style="1"/>
    <col min="5354" max="5354" width="8.7109375" style="1" customWidth="1"/>
    <col min="5355" max="5355" width="47.5703125" style="1" customWidth="1"/>
    <col min="5356" max="5356" width="13.28515625" style="1" customWidth="1"/>
    <col min="5357" max="5358" width="11.42578125" style="1" customWidth="1"/>
    <col min="5359" max="5359" width="10.140625" style="1" customWidth="1"/>
    <col min="5360" max="5360" width="9.5703125" style="1" customWidth="1"/>
    <col min="5361" max="5361" width="9.5703125" style="1" bestFit="1" customWidth="1"/>
    <col min="5362" max="5362" width="12.7109375" style="1" customWidth="1"/>
    <col min="5363" max="5363" width="11.42578125" style="1" customWidth="1"/>
    <col min="5364" max="5368" width="9.140625" style="1"/>
    <col min="5369" max="5369" width="9.85546875" style="1" customWidth="1"/>
    <col min="5370" max="5609" width="9.140625" style="1"/>
    <col min="5610" max="5610" width="8.7109375" style="1" customWidth="1"/>
    <col min="5611" max="5611" width="47.5703125" style="1" customWidth="1"/>
    <col min="5612" max="5612" width="13.28515625" style="1" customWidth="1"/>
    <col min="5613" max="5614" width="11.42578125" style="1" customWidth="1"/>
    <col min="5615" max="5615" width="10.140625" style="1" customWidth="1"/>
    <col min="5616" max="5616" width="9.5703125" style="1" customWidth="1"/>
    <col min="5617" max="5617" width="9.5703125" style="1" bestFit="1" customWidth="1"/>
    <col min="5618" max="5618" width="12.7109375" style="1" customWidth="1"/>
    <col min="5619" max="5619" width="11.42578125" style="1" customWidth="1"/>
    <col min="5620" max="5624" width="9.140625" style="1"/>
    <col min="5625" max="5625" width="9.85546875" style="1" customWidth="1"/>
    <col min="5626" max="5865" width="9.140625" style="1"/>
    <col min="5866" max="5866" width="8.7109375" style="1" customWidth="1"/>
    <col min="5867" max="5867" width="47.5703125" style="1" customWidth="1"/>
    <col min="5868" max="5868" width="13.28515625" style="1" customWidth="1"/>
    <col min="5869" max="5870" width="11.42578125" style="1" customWidth="1"/>
    <col min="5871" max="5871" width="10.140625" style="1" customWidth="1"/>
    <col min="5872" max="5872" width="9.5703125" style="1" customWidth="1"/>
    <col min="5873" max="5873" width="9.5703125" style="1" bestFit="1" customWidth="1"/>
    <col min="5874" max="5874" width="12.7109375" style="1" customWidth="1"/>
    <col min="5875" max="5875" width="11.42578125" style="1" customWidth="1"/>
    <col min="5876" max="5880" width="9.140625" style="1"/>
    <col min="5881" max="5881" width="9.85546875" style="1" customWidth="1"/>
    <col min="5882" max="6121" width="9.140625" style="1"/>
    <col min="6122" max="6122" width="8.7109375" style="1" customWidth="1"/>
    <col min="6123" max="6123" width="47.5703125" style="1" customWidth="1"/>
    <col min="6124" max="6124" width="13.28515625" style="1" customWidth="1"/>
    <col min="6125" max="6126" width="11.42578125" style="1" customWidth="1"/>
    <col min="6127" max="6127" width="10.140625" style="1" customWidth="1"/>
    <col min="6128" max="6128" width="9.5703125" style="1" customWidth="1"/>
    <col min="6129" max="6129" width="9.5703125" style="1" bestFit="1" customWidth="1"/>
    <col min="6130" max="6130" width="12.7109375" style="1" customWidth="1"/>
    <col min="6131" max="6131" width="11.42578125" style="1" customWidth="1"/>
    <col min="6132" max="6136" width="9.140625" style="1"/>
    <col min="6137" max="6137" width="9.85546875" style="1" customWidth="1"/>
    <col min="6138" max="6377" width="9.140625" style="1"/>
    <col min="6378" max="6378" width="8.7109375" style="1" customWidth="1"/>
    <col min="6379" max="6379" width="47.5703125" style="1" customWidth="1"/>
    <col min="6380" max="6380" width="13.28515625" style="1" customWidth="1"/>
    <col min="6381" max="6382" width="11.42578125" style="1" customWidth="1"/>
    <col min="6383" max="6383" width="10.140625" style="1" customWidth="1"/>
    <col min="6384" max="6384" width="9.5703125" style="1" customWidth="1"/>
    <col min="6385" max="6385" width="9.5703125" style="1" bestFit="1" customWidth="1"/>
    <col min="6386" max="6386" width="12.7109375" style="1" customWidth="1"/>
    <col min="6387" max="6387" width="11.42578125" style="1" customWidth="1"/>
    <col min="6388" max="6392" width="9.140625" style="1"/>
    <col min="6393" max="6393" width="9.85546875" style="1" customWidth="1"/>
    <col min="6394" max="6633" width="9.140625" style="1"/>
    <col min="6634" max="6634" width="8.7109375" style="1" customWidth="1"/>
    <col min="6635" max="6635" width="47.5703125" style="1" customWidth="1"/>
    <col min="6636" max="6636" width="13.28515625" style="1" customWidth="1"/>
    <col min="6637" max="6638" width="11.42578125" style="1" customWidth="1"/>
    <col min="6639" max="6639" width="10.140625" style="1" customWidth="1"/>
    <col min="6640" max="6640" width="9.5703125" style="1" customWidth="1"/>
    <col min="6641" max="6641" width="9.5703125" style="1" bestFit="1" customWidth="1"/>
    <col min="6642" max="6642" width="12.7109375" style="1" customWidth="1"/>
    <col min="6643" max="6643" width="11.42578125" style="1" customWidth="1"/>
    <col min="6644" max="6648" width="9.140625" style="1"/>
    <col min="6649" max="6649" width="9.85546875" style="1" customWidth="1"/>
    <col min="6650" max="6889" width="9.140625" style="1"/>
    <col min="6890" max="6890" width="8.7109375" style="1" customWidth="1"/>
    <col min="6891" max="6891" width="47.5703125" style="1" customWidth="1"/>
    <col min="6892" max="6892" width="13.28515625" style="1" customWidth="1"/>
    <col min="6893" max="6894" width="11.42578125" style="1" customWidth="1"/>
    <col min="6895" max="6895" width="10.140625" style="1" customWidth="1"/>
    <col min="6896" max="6896" width="9.5703125" style="1" customWidth="1"/>
    <col min="6897" max="6897" width="9.5703125" style="1" bestFit="1" customWidth="1"/>
    <col min="6898" max="6898" width="12.7109375" style="1" customWidth="1"/>
    <col min="6899" max="6899" width="11.42578125" style="1" customWidth="1"/>
    <col min="6900" max="6904" width="9.140625" style="1"/>
    <col min="6905" max="6905" width="9.85546875" style="1" customWidth="1"/>
    <col min="6906" max="7145" width="9.140625" style="1"/>
    <col min="7146" max="7146" width="8.7109375" style="1" customWidth="1"/>
    <col min="7147" max="7147" width="47.5703125" style="1" customWidth="1"/>
    <col min="7148" max="7148" width="13.28515625" style="1" customWidth="1"/>
    <col min="7149" max="7150" width="11.42578125" style="1" customWidth="1"/>
    <col min="7151" max="7151" width="10.140625" style="1" customWidth="1"/>
    <col min="7152" max="7152" width="9.5703125" style="1" customWidth="1"/>
    <col min="7153" max="7153" width="9.5703125" style="1" bestFit="1" customWidth="1"/>
    <col min="7154" max="7154" width="12.7109375" style="1" customWidth="1"/>
    <col min="7155" max="7155" width="11.42578125" style="1" customWidth="1"/>
    <col min="7156" max="7160" width="9.140625" style="1"/>
    <col min="7161" max="7161" width="9.85546875" style="1" customWidth="1"/>
    <col min="7162" max="7401" width="9.140625" style="1"/>
    <col min="7402" max="7402" width="8.7109375" style="1" customWidth="1"/>
    <col min="7403" max="7403" width="47.5703125" style="1" customWidth="1"/>
    <col min="7404" max="7404" width="13.28515625" style="1" customWidth="1"/>
    <col min="7405" max="7406" width="11.42578125" style="1" customWidth="1"/>
    <col min="7407" max="7407" width="10.140625" style="1" customWidth="1"/>
    <col min="7408" max="7408" width="9.5703125" style="1" customWidth="1"/>
    <col min="7409" max="7409" width="9.5703125" style="1" bestFit="1" customWidth="1"/>
    <col min="7410" max="7410" width="12.7109375" style="1" customWidth="1"/>
    <col min="7411" max="7411" width="11.42578125" style="1" customWidth="1"/>
    <col min="7412" max="7416" width="9.140625" style="1"/>
    <col min="7417" max="7417" width="9.85546875" style="1" customWidth="1"/>
    <col min="7418" max="7657" width="9.140625" style="1"/>
    <col min="7658" max="7658" width="8.7109375" style="1" customWidth="1"/>
    <col min="7659" max="7659" width="47.5703125" style="1" customWidth="1"/>
    <col min="7660" max="7660" width="13.28515625" style="1" customWidth="1"/>
    <col min="7661" max="7662" width="11.42578125" style="1" customWidth="1"/>
    <col min="7663" max="7663" width="10.140625" style="1" customWidth="1"/>
    <col min="7664" max="7664" width="9.5703125" style="1" customWidth="1"/>
    <col min="7665" max="7665" width="9.5703125" style="1" bestFit="1" customWidth="1"/>
    <col min="7666" max="7666" width="12.7109375" style="1" customWidth="1"/>
    <col min="7667" max="7667" width="11.42578125" style="1" customWidth="1"/>
    <col min="7668" max="7672" width="9.140625" style="1"/>
    <col min="7673" max="7673" width="9.85546875" style="1" customWidth="1"/>
    <col min="7674" max="7913" width="9.140625" style="1"/>
    <col min="7914" max="7914" width="8.7109375" style="1" customWidth="1"/>
    <col min="7915" max="7915" width="47.5703125" style="1" customWidth="1"/>
    <col min="7916" max="7916" width="13.28515625" style="1" customWidth="1"/>
    <col min="7917" max="7918" width="11.42578125" style="1" customWidth="1"/>
    <col min="7919" max="7919" width="10.140625" style="1" customWidth="1"/>
    <col min="7920" max="7920" width="9.5703125" style="1" customWidth="1"/>
    <col min="7921" max="7921" width="9.5703125" style="1" bestFit="1" customWidth="1"/>
    <col min="7922" max="7922" width="12.7109375" style="1" customWidth="1"/>
    <col min="7923" max="7923" width="11.42578125" style="1" customWidth="1"/>
    <col min="7924" max="7928" width="9.140625" style="1"/>
    <col min="7929" max="7929" width="9.85546875" style="1" customWidth="1"/>
    <col min="7930" max="8169" width="9.140625" style="1"/>
    <col min="8170" max="8170" width="8.7109375" style="1" customWidth="1"/>
    <col min="8171" max="8171" width="47.5703125" style="1" customWidth="1"/>
    <col min="8172" max="8172" width="13.28515625" style="1" customWidth="1"/>
    <col min="8173" max="8174" width="11.42578125" style="1" customWidth="1"/>
    <col min="8175" max="8175" width="10.140625" style="1" customWidth="1"/>
    <col min="8176" max="8176" width="9.5703125" style="1" customWidth="1"/>
    <col min="8177" max="8177" width="9.5703125" style="1" bestFit="1" customWidth="1"/>
    <col min="8178" max="8178" width="12.7109375" style="1" customWidth="1"/>
    <col min="8179" max="8179" width="11.42578125" style="1" customWidth="1"/>
    <col min="8180" max="8184" width="9.140625" style="1"/>
    <col min="8185" max="8185" width="9.85546875" style="1" customWidth="1"/>
    <col min="8186" max="8425" width="9.140625" style="1"/>
    <col min="8426" max="8426" width="8.7109375" style="1" customWidth="1"/>
    <col min="8427" max="8427" width="47.5703125" style="1" customWidth="1"/>
    <col min="8428" max="8428" width="13.28515625" style="1" customWidth="1"/>
    <col min="8429" max="8430" width="11.42578125" style="1" customWidth="1"/>
    <col min="8431" max="8431" width="10.140625" style="1" customWidth="1"/>
    <col min="8432" max="8432" width="9.5703125" style="1" customWidth="1"/>
    <col min="8433" max="8433" width="9.5703125" style="1" bestFit="1" customWidth="1"/>
    <col min="8434" max="8434" width="12.7109375" style="1" customWidth="1"/>
    <col min="8435" max="8435" width="11.42578125" style="1" customWidth="1"/>
    <col min="8436" max="8440" width="9.140625" style="1"/>
    <col min="8441" max="8441" width="9.85546875" style="1" customWidth="1"/>
    <col min="8442" max="8681" width="9.140625" style="1"/>
    <col min="8682" max="8682" width="8.7109375" style="1" customWidth="1"/>
    <col min="8683" max="8683" width="47.5703125" style="1" customWidth="1"/>
    <col min="8684" max="8684" width="13.28515625" style="1" customWidth="1"/>
    <col min="8685" max="8686" width="11.42578125" style="1" customWidth="1"/>
    <col min="8687" max="8687" width="10.140625" style="1" customWidth="1"/>
    <col min="8688" max="8688" width="9.5703125" style="1" customWidth="1"/>
    <col min="8689" max="8689" width="9.5703125" style="1" bestFit="1" customWidth="1"/>
    <col min="8690" max="8690" width="12.7109375" style="1" customWidth="1"/>
    <col min="8691" max="8691" width="11.42578125" style="1" customWidth="1"/>
    <col min="8692" max="8696" width="9.140625" style="1"/>
    <col min="8697" max="8697" width="9.85546875" style="1" customWidth="1"/>
    <col min="8698" max="8937" width="9.140625" style="1"/>
    <col min="8938" max="8938" width="8.7109375" style="1" customWidth="1"/>
    <col min="8939" max="8939" width="47.5703125" style="1" customWidth="1"/>
    <col min="8940" max="8940" width="13.28515625" style="1" customWidth="1"/>
    <col min="8941" max="8942" width="11.42578125" style="1" customWidth="1"/>
    <col min="8943" max="8943" width="10.140625" style="1" customWidth="1"/>
    <col min="8944" max="8944" width="9.5703125" style="1" customWidth="1"/>
    <col min="8945" max="8945" width="9.5703125" style="1" bestFit="1" customWidth="1"/>
    <col min="8946" max="8946" width="12.7109375" style="1" customWidth="1"/>
    <col min="8947" max="8947" width="11.42578125" style="1" customWidth="1"/>
    <col min="8948" max="8952" width="9.140625" style="1"/>
    <col min="8953" max="8953" width="9.85546875" style="1" customWidth="1"/>
    <col min="8954" max="9193" width="9.140625" style="1"/>
    <col min="9194" max="9194" width="8.7109375" style="1" customWidth="1"/>
    <col min="9195" max="9195" width="47.5703125" style="1" customWidth="1"/>
    <col min="9196" max="9196" width="13.28515625" style="1" customWidth="1"/>
    <col min="9197" max="9198" width="11.42578125" style="1" customWidth="1"/>
    <col min="9199" max="9199" width="10.140625" style="1" customWidth="1"/>
    <col min="9200" max="9200" width="9.5703125" style="1" customWidth="1"/>
    <col min="9201" max="9201" width="9.5703125" style="1" bestFit="1" customWidth="1"/>
    <col min="9202" max="9202" width="12.7109375" style="1" customWidth="1"/>
    <col min="9203" max="9203" width="11.42578125" style="1" customWidth="1"/>
    <col min="9204" max="9208" width="9.140625" style="1"/>
    <col min="9209" max="9209" width="9.85546875" style="1" customWidth="1"/>
    <col min="9210" max="9449" width="9.140625" style="1"/>
    <col min="9450" max="9450" width="8.7109375" style="1" customWidth="1"/>
    <col min="9451" max="9451" width="47.5703125" style="1" customWidth="1"/>
    <col min="9452" max="9452" width="13.28515625" style="1" customWidth="1"/>
    <col min="9453" max="9454" width="11.42578125" style="1" customWidth="1"/>
    <col min="9455" max="9455" width="10.140625" style="1" customWidth="1"/>
    <col min="9456" max="9456" width="9.5703125" style="1" customWidth="1"/>
    <col min="9457" max="9457" width="9.5703125" style="1" bestFit="1" customWidth="1"/>
    <col min="9458" max="9458" width="12.7109375" style="1" customWidth="1"/>
    <col min="9459" max="9459" width="11.42578125" style="1" customWidth="1"/>
    <col min="9460" max="9464" width="9.140625" style="1"/>
    <col min="9465" max="9465" width="9.85546875" style="1" customWidth="1"/>
    <col min="9466" max="9705" width="9.140625" style="1"/>
    <col min="9706" max="9706" width="8.7109375" style="1" customWidth="1"/>
    <col min="9707" max="9707" width="47.5703125" style="1" customWidth="1"/>
    <col min="9708" max="9708" width="13.28515625" style="1" customWidth="1"/>
    <col min="9709" max="9710" width="11.42578125" style="1" customWidth="1"/>
    <col min="9711" max="9711" width="10.140625" style="1" customWidth="1"/>
    <col min="9712" max="9712" width="9.5703125" style="1" customWidth="1"/>
    <col min="9713" max="9713" width="9.5703125" style="1" bestFit="1" customWidth="1"/>
    <col min="9714" max="9714" width="12.7109375" style="1" customWidth="1"/>
    <col min="9715" max="9715" width="11.42578125" style="1" customWidth="1"/>
    <col min="9716" max="9720" width="9.140625" style="1"/>
    <col min="9721" max="9721" width="9.85546875" style="1" customWidth="1"/>
    <col min="9722" max="9961" width="9.140625" style="1"/>
    <col min="9962" max="9962" width="8.7109375" style="1" customWidth="1"/>
    <col min="9963" max="9963" width="47.5703125" style="1" customWidth="1"/>
    <col min="9964" max="9964" width="13.28515625" style="1" customWidth="1"/>
    <col min="9965" max="9966" width="11.42578125" style="1" customWidth="1"/>
    <col min="9967" max="9967" width="10.140625" style="1" customWidth="1"/>
    <col min="9968" max="9968" width="9.5703125" style="1" customWidth="1"/>
    <col min="9969" max="9969" width="9.5703125" style="1" bestFit="1" customWidth="1"/>
    <col min="9970" max="9970" width="12.7109375" style="1" customWidth="1"/>
    <col min="9971" max="9971" width="11.42578125" style="1" customWidth="1"/>
    <col min="9972" max="9976" width="9.140625" style="1"/>
    <col min="9977" max="9977" width="9.85546875" style="1" customWidth="1"/>
    <col min="9978" max="10217" width="9.140625" style="1"/>
    <col min="10218" max="10218" width="8.7109375" style="1" customWidth="1"/>
    <col min="10219" max="10219" width="47.5703125" style="1" customWidth="1"/>
    <col min="10220" max="10220" width="13.28515625" style="1" customWidth="1"/>
    <col min="10221" max="10222" width="11.42578125" style="1" customWidth="1"/>
    <col min="10223" max="10223" width="10.140625" style="1" customWidth="1"/>
    <col min="10224" max="10224" width="9.5703125" style="1" customWidth="1"/>
    <col min="10225" max="10225" width="9.5703125" style="1" bestFit="1" customWidth="1"/>
    <col min="10226" max="10226" width="12.7109375" style="1" customWidth="1"/>
    <col min="10227" max="10227" width="11.42578125" style="1" customWidth="1"/>
    <col min="10228" max="10232" width="9.140625" style="1"/>
    <col min="10233" max="10233" width="9.85546875" style="1" customWidth="1"/>
    <col min="10234" max="10473" width="9.140625" style="1"/>
    <col min="10474" max="10474" width="8.7109375" style="1" customWidth="1"/>
    <col min="10475" max="10475" width="47.5703125" style="1" customWidth="1"/>
    <col min="10476" max="10476" width="13.28515625" style="1" customWidth="1"/>
    <col min="10477" max="10478" width="11.42578125" style="1" customWidth="1"/>
    <col min="10479" max="10479" width="10.140625" style="1" customWidth="1"/>
    <col min="10480" max="10480" width="9.5703125" style="1" customWidth="1"/>
    <col min="10481" max="10481" width="9.5703125" style="1" bestFit="1" customWidth="1"/>
    <col min="10482" max="10482" width="12.7109375" style="1" customWidth="1"/>
    <col min="10483" max="10483" width="11.42578125" style="1" customWidth="1"/>
    <col min="10484" max="10488" width="9.140625" style="1"/>
    <col min="10489" max="10489" width="9.85546875" style="1" customWidth="1"/>
    <col min="10490" max="10729" width="9.140625" style="1"/>
    <col min="10730" max="10730" width="8.7109375" style="1" customWidth="1"/>
    <col min="10731" max="10731" width="47.5703125" style="1" customWidth="1"/>
    <col min="10732" max="10732" width="13.28515625" style="1" customWidth="1"/>
    <col min="10733" max="10734" width="11.42578125" style="1" customWidth="1"/>
    <col min="10735" max="10735" width="10.140625" style="1" customWidth="1"/>
    <col min="10736" max="10736" width="9.5703125" style="1" customWidth="1"/>
    <col min="10737" max="10737" width="9.5703125" style="1" bestFit="1" customWidth="1"/>
    <col min="10738" max="10738" width="12.7109375" style="1" customWidth="1"/>
    <col min="10739" max="10739" width="11.42578125" style="1" customWidth="1"/>
    <col min="10740" max="10744" width="9.140625" style="1"/>
    <col min="10745" max="10745" width="9.85546875" style="1" customWidth="1"/>
    <col min="10746" max="10985" width="9.140625" style="1"/>
    <col min="10986" max="10986" width="8.7109375" style="1" customWidth="1"/>
    <col min="10987" max="10987" width="47.5703125" style="1" customWidth="1"/>
    <col min="10988" max="10988" width="13.28515625" style="1" customWidth="1"/>
    <col min="10989" max="10990" width="11.42578125" style="1" customWidth="1"/>
    <col min="10991" max="10991" width="10.140625" style="1" customWidth="1"/>
    <col min="10992" max="10992" width="9.5703125" style="1" customWidth="1"/>
    <col min="10993" max="10993" width="9.5703125" style="1" bestFit="1" customWidth="1"/>
    <col min="10994" max="10994" width="12.7109375" style="1" customWidth="1"/>
    <col min="10995" max="10995" width="11.42578125" style="1" customWidth="1"/>
    <col min="10996" max="11000" width="9.140625" style="1"/>
    <col min="11001" max="11001" width="9.85546875" style="1" customWidth="1"/>
    <col min="11002" max="11241" width="9.140625" style="1"/>
    <col min="11242" max="11242" width="8.7109375" style="1" customWidth="1"/>
    <col min="11243" max="11243" width="47.5703125" style="1" customWidth="1"/>
    <col min="11244" max="11244" width="13.28515625" style="1" customWidth="1"/>
    <col min="11245" max="11246" width="11.42578125" style="1" customWidth="1"/>
    <col min="11247" max="11247" width="10.140625" style="1" customWidth="1"/>
    <col min="11248" max="11248" width="9.5703125" style="1" customWidth="1"/>
    <col min="11249" max="11249" width="9.5703125" style="1" bestFit="1" customWidth="1"/>
    <col min="11250" max="11250" width="12.7109375" style="1" customWidth="1"/>
    <col min="11251" max="11251" width="11.42578125" style="1" customWidth="1"/>
    <col min="11252" max="11256" width="9.140625" style="1"/>
    <col min="11257" max="11257" width="9.85546875" style="1" customWidth="1"/>
    <col min="11258" max="11497" width="9.140625" style="1"/>
    <col min="11498" max="11498" width="8.7109375" style="1" customWidth="1"/>
    <col min="11499" max="11499" width="47.5703125" style="1" customWidth="1"/>
    <col min="11500" max="11500" width="13.28515625" style="1" customWidth="1"/>
    <col min="11501" max="11502" width="11.42578125" style="1" customWidth="1"/>
    <col min="11503" max="11503" width="10.140625" style="1" customWidth="1"/>
    <col min="11504" max="11504" width="9.5703125" style="1" customWidth="1"/>
    <col min="11505" max="11505" width="9.5703125" style="1" bestFit="1" customWidth="1"/>
    <col min="11506" max="11506" width="12.7109375" style="1" customWidth="1"/>
    <col min="11507" max="11507" width="11.42578125" style="1" customWidth="1"/>
    <col min="11508" max="11512" width="9.140625" style="1"/>
    <col min="11513" max="11513" width="9.85546875" style="1" customWidth="1"/>
    <col min="11514" max="11753" width="9.140625" style="1"/>
    <col min="11754" max="11754" width="8.7109375" style="1" customWidth="1"/>
    <col min="11755" max="11755" width="47.5703125" style="1" customWidth="1"/>
    <col min="11756" max="11756" width="13.28515625" style="1" customWidth="1"/>
    <col min="11757" max="11758" width="11.42578125" style="1" customWidth="1"/>
    <col min="11759" max="11759" width="10.140625" style="1" customWidth="1"/>
    <col min="11760" max="11760" width="9.5703125" style="1" customWidth="1"/>
    <col min="11761" max="11761" width="9.5703125" style="1" bestFit="1" customWidth="1"/>
    <col min="11762" max="11762" width="12.7109375" style="1" customWidth="1"/>
    <col min="11763" max="11763" width="11.42578125" style="1" customWidth="1"/>
    <col min="11764" max="11768" width="9.140625" style="1"/>
    <col min="11769" max="11769" width="9.85546875" style="1" customWidth="1"/>
    <col min="11770" max="12009" width="9.140625" style="1"/>
    <col min="12010" max="12010" width="8.7109375" style="1" customWidth="1"/>
    <col min="12011" max="12011" width="47.5703125" style="1" customWidth="1"/>
    <col min="12012" max="12012" width="13.28515625" style="1" customWidth="1"/>
    <col min="12013" max="12014" width="11.42578125" style="1" customWidth="1"/>
    <col min="12015" max="12015" width="10.140625" style="1" customWidth="1"/>
    <col min="12016" max="12016" width="9.5703125" style="1" customWidth="1"/>
    <col min="12017" max="12017" width="9.5703125" style="1" bestFit="1" customWidth="1"/>
    <col min="12018" max="12018" width="12.7109375" style="1" customWidth="1"/>
    <col min="12019" max="12019" width="11.42578125" style="1" customWidth="1"/>
    <col min="12020" max="12024" width="9.140625" style="1"/>
    <col min="12025" max="12025" width="9.85546875" style="1" customWidth="1"/>
    <col min="12026" max="12265" width="9.140625" style="1"/>
    <col min="12266" max="12266" width="8.7109375" style="1" customWidth="1"/>
    <col min="12267" max="12267" width="47.5703125" style="1" customWidth="1"/>
    <col min="12268" max="12268" width="13.28515625" style="1" customWidth="1"/>
    <col min="12269" max="12270" width="11.42578125" style="1" customWidth="1"/>
    <col min="12271" max="12271" width="10.140625" style="1" customWidth="1"/>
    <col min="12272" max="12272" width="9.5703125" style="1" customWidth="1"/>
    <col min="12273" max="12273" width="9.5703125" style="1" bestFit="1" customWidth="1"/>
    <col min="12274" max="12274" width="12.7109375" style="1" customWidth="1"/>
    <col min="12275" max="12275" width="11.42578125" style="1" customWidth="1"/>
    <col min="12276" max="12280" width="9.140625" style="1"/>
    <col min="12281" max="12281" width="9.85546875" style="1" customWidth="1"/>
    <col min="12282" max="12521" width="9.140625" style="1"/>
    <col min="12522" max="12522" width="8.7109375" style="1" customWidth="1"/>
    <col min="12523" max="12523" width="47.5703125" style="1" customWidth="1"/>
    <col min="12524" max="12524" width="13.28515625" style="1" customWidth="1"/>
    <col min="12525" max="12526" width="11.42578125" style="1" customWidth="1"/>
    <col min="12527" max="12527" width="10.140625" style="1" customWidth="1"/>
    <col min="12528" max="12528" width="9.5703125" style="1" customWidth="1"/>
    <col min="12529" max="12529" width="9.5703125" style="1" bestFit="1" customWidth="1"/>
    <col min="12530" max="12530" width="12.7109375" style="1" customWidth="1"/>
    <col min="12531" max="12531" width="11.42578125" style="1" customWidth="1"/>
    <col min="12532" max="12536" width="9.140625" style="1"/>
    <col min="12537" max="12537" width="9.85546875" style="1" customWidth="1"/>
    <col min="12538" max="12777" width="9.140625" style="1"/>
    <col min="12778" max="12778" width="8.7109375" style="1" customWidth="1"/>
    <col min="12779" max="12779" width="47.5703125" style="1" customWidth="1"/>
    <col min="12780" max="12780" width="13.28515625" style="1" customWidth="1"/>
    <col min="12781" max="12782" width="11.42578125" style="1" customWidth="1"/>
    <col min="12783" max="12783" width="10.140625" style="1" customWidth="1"/>
    <col min="12784" max="12784" width="9.5703125" style="1" customWidth="1"/>
    <col min="12785" max="12785" width="9.5703125" style="1" bestFit="1" customWidth="1"/>
    <col min="12786" max="12786" width="12.7109375" style="1" customWidth="1"/>
    <col min="12787" max="12787" width="11.42578125" style="1" customWidth="1"/>
    <col min="12788" max="12792" width="9.140625" style="1"/>
    <col min="12793" max="12793" width="9.85546875" style="1" customWidth="1"/>
    <col min="12794" max="13033" width="9.140625" style="1"/>
    <col min="13034" max="13034" width="8.7109375" style="1" customWidth="1"/>
    <col min="13035" max="13035" width="47.5703125" style="1" customWidth="1"/>
    <col min="13036" max="13036" width="13.28515625" style="1" customWidth="1"/>
    <col min="13037" max="13038" width="11.42578125" style="1" customWidth="1"/>
    <col min="13039" max="13039" width="10.140625" style="1" customWidth="1"/>
    <col min="13040" max="13040" width="9.5703125" style="1" customWidth="1"/>
    <col min="13041" max="13041" width="9.5703125" style="1" bestFit="1" customWidth="1"/>
    <col min="13042" max="13042" width="12.7109375" style="1" customWidth="1"/>
    <col min="13043" max="13043" width="11.42578125" style="1" customWidth="1"/>
    <col min="13044" max="13048" width="9.140625" style="1"/>
    <col min="13049" max="13049" width="9.85546875" style="1" customWidth="1"/>
    <col min="13050" max="13289" width="9.140625" style="1"/>
    <col min="13290" max="13290" width="8.7109375" style="1" customWidth="1"/>
    <col min="13291" max="13291" width="47.5703125" style="1" customWidth="1"/>
    <col min="13292" max="13292" width="13.28515625" style="1" customWidth="1"/>
    <col min="13293" max="13294" width="11.42578125" style="1" customWidth="1"/>
    <col min="13295" max="13295" width="10.140625" style="1" customWidth="1"/>
    <col min="13296" max="13296" width="9.5703125" style="1" customWidth="1"/>
    <col min="13297" max="13297" width="9.5703125" style="1" bestFit="1" customWidth="1"/>
    <col min="13298" max="13298" width="12.7109375" style="1" customWidth="1"/>
    <col min="13299" max="13299" width="11.42578125" style="1" customWidth="1"/>
    <col min="13300" max="13304" width="9.140625" style="1"/>
    <col min="13305" max="13305" width="9.85546875" style="1" customWidth="1"/>
    <col min="13306" max="13545" width="9.140625" style="1"/>
    <col min="13546" max="13546" width="8.7109375" style="1" customWidth="1"/>
    <col min="13547" max="13547" width="47.5703125" style="1" customWidth="1"/>
    <col min="13548" max="13548" width="13.28515625" style="1" customWidth="1"/>
    <col min="13549" max="13550" width="11.42578125" style="1" customWidth="1"/>
    <col min="13551" max="13551" width="10.140625" style="1" customWidth="1"/>
    <col min="13552" max="13552" width="9.5703125" style="1" customWidth="1"/>
    <col min="13553" max="13553" width="9.5703125" style="1" bestFit="1" customWidth="1"/>
    <col min="13554" max="13554" width="12.7109375" style="1" customWidth="1"/>
    <col min="13555" max="13555" width="11.42578125" style="1" customWidth="1"/>
    <col min="13556" max="13560" width="9.140625" style="1"/>
    <col min="13561" max="13561" width="9.85546875" style="1" customWidth="1"/>
    <col min="13562" max="13801" width="9.140625" style="1"/>
    <col min="13802" max="13802" width="8.7109375" style="1" customWidth="1"/>
    <col min="13803" max="13803" width="47.5703125" style="1" customWidth="1"/>
    <col min="13804" max="13804" width="13.28515625" style="1" customWidth="1"/>
    <col min="13805" max="13806" width="11.42578125" style="1" customWidth="1"/>
    <col min="13807" max="13807" width="10.140625" style="1" customWidth="1"/>
    <col min="13808" max="13808" width="9.5703125" style="1" customWidth="1"/>
    <col min="13809" max="13809" width="9.5703125" style="1" bestFit="1" customWidth="1"/>
    <col min="13810" max="13810" width="12.7109375" style="1" customWidth="1"/>
    <col min="13811" max="13811" width="11.42578125" style="1" customWidth="1"/>
    <col min="13812" max="13816" width="9.140625" style="1"/>
    <col min="13817" max="13817" width="9.85546875" style="1" customWidth="1"/>
    <col min="13818" max="14057" width="9.140625" style="1"/>
    <col min="14058" max="14058" width="8.7109375" style="1" customWidth="1"/>
    <col min="14059" max="14059" width="47.5703125" style="1" customWidth="1"/>
    <col min="14060" max="14060" width="13.28515625" style="1" customWidth="1"/>
    <col min="14061" max="14062" width="11.42578125" style="1" customWidth="1"/>
    <col min="14063" max="14063" width="10.140625" style="1" customWidth="1"/>
    <col min="14064" max="14064" width="9.5703125" style="1" customWidth="1"/>
    <col min="14065" max="14065" width="9.5703125" style="1" bestFit="1" customWidth="1"/>
    <col min="14066" max="14066" width="12.7109375" style="1" customWidth="1"/>
    <col min="14067" max="14067" width="11.42578125" style="1" customWidth="1"/>
    <col min="14068" max="14072" width="9.140625" style="1"/>
    <col min="14073" max="14073" width="9.85546875" style="1" customWidth="1"/>
    <col min="14074" max="14313" width="9.140625" style="1"/>
    <col min="14314" max="14314" width="8.7109375" style="1" customWidth="1"/>
    <col min="14315" max="14315" width="47.5703125" style="1" customWidth="1"/>
    <col min="14316" max="14316" width="13.28515625" style="1" customWidth="1"/>
    <col min="14317" max="14318" width="11.42578125" style="1" customWidth="1"/>
    <col min="14319" max="14319" width="10.140625" style="1" customWidth="1"/>
    <col min="14320" max="14320" width="9.5703125" style="1" customWidth="1"/>
    <col min="14321" max="14321" width="9.5703125" style="1" bestFit="1" customWidth="1"/>
    <col min="14322" max="14322" width="12.7109375" style="1" customWidth="1"/>
    <col min="14323" max="14323" width="11.42578125" style="1" customWidth="1"/>
    <col min="14324" max="14328" width="9.140625" style="1"/>
    <col min="14329" max="14329" width="9.85546875" style="1" customWidth="1"/>
    <col min="14330" max="14569" width="9.140625" style="1"/>
    <col min="14570" max="14570" width="8.7109375" style="1" customWidth="1"/>
    <col min="14571" max="14571" width="47.5703125" style="1" customWidth="1"/>
    <col min="14572" max="14572" width="13.28515625" style="1" customWidth="1"/>
    <col min="14573" max="14574" width="11.42578125" style="1" customWidth="1"/>
    <col min="14575" max="14575" width="10.140625" style="1" customWidth="1"/>
    <col min="14576" max="14576" width="9.5703125" style="1" customWidth="1"/>
    <col min="14577" max="14577" width="9.5703125" style="1" bestFit="1" customWidth="1"/>
    <col min="14578" max="14578" width="12.7109375" style="1" customWidth="1"/>
    <col min="14579" max="14579" width="11.42578125" style="1" customWidth="1"/>
    <col min="14580" max="14584" width="9.140625" style="1"/>
    <col min="14585" max="14585" width="9.85546875" style="1" customWidth="1"/>
    <col min="14586" max="14825" width="9.140625" style="1"/>
    <col min="14826" max="14826" width="8.7109375" style="1" customWidth="1"/>
    <col min="14827" max="14827" width="47.5703125" style="1" customWidth="1"/>
    <col min="14828" max="14828" width="13.28515625" style="1" customWidth="1"/>
    <col min="14829" max="14830" width="11.42578125" style="1" customWidth="1"/>
    <col min="14831" max="14831" width="10.140625" style="1" customWidth="1"/>
    <col min="14832" max="14832" width="9.5703125" style="1" customWidth="1"/>
    <col min="14833" max="14833" width="9.5703125" style="1" bestFit="1" customWidth="1"/>
    <col min="14834" max="14834" width="12.7109375" style="1" customWidth="1"/>
    <col min="14835" max="14835" width="11.42578125" style="1" customWidth="1"/>
    <col min="14836" max="14840" width="9.140625" style="1"/>
    <col min="14841" max="14841" width="9.85546875" style="1" customWidth="1"/>
    <col min="14842" max="15081" width="9.140625" style="1"/>
    <col min="15082" max="15082" width="8.7109375" style="1" customWidth="1"/>
    <col min="15083" max="15083" width="47.5703125" style="1" customWidth="1"/>
    <col min="15084" max="15084" width="13.28515625" style="1" customWidth="1"/>
    <col min="15085" max="15086" width="11.42578125" style="1" customWidth="1"/>
    <col min="15087" max="15087" width="10.140625" style="1" customWidth="1"/>
    <col min="15088" max="15088" width="9.5703125" style="1" customWidth="1"/>
    <col min="15089" max="15089" width="9.5703125" style="1" bestFit="1" customWidth="1"/>
    <col min="15090" max="15090" width="12.7109375" style="1" customWidth="1"/>
    <col min="15091" max="15091" width="11.42578125" style="1" customWidth="1"/>
    <col min="15092" max="15096" width="9.140625" style="1"/>
    <col min="15097" max="15097" width="9.85546875" style="1" customWidth="1"/>
    <col min="15098" max="15337" width="9.140625" style="1"/>
    <col min="15338" max="15338" width="8.7109375" style="1" customWidth="1"/>
    <col min="15339" max="15339" width="47.5703125" style="1" customWidth="1"/>
    <col min="15340" max="15340" width="13.28515625" style="1" customWidth="1"/>
    <col min="15341" max="15342" width="11.42578125" style="1" customWidth="1"/>
    <col min="15343" max="15343" width="10.140625" style="1" customWidth="1"/>
    <col min="15344" max="15344" width="9.5703125" style="1" customWidth="1"/>
    <col min="15345" max="15345" width="9.5703125" style="1" bestFit="1" customWidth="1"/>
    <col min="15346" max="15346" width="12.7109375" style="1" customWidth="1"/>
    <col min="15347" max="15347" width="11.42578125" style="1" customWidth="1"/>
    <col min="15348" max="15352" width="9.140625" style="1"/>
    <col min="15353" max="15353" width="9.85546875" style="1" customWidth="1"/>
    <col min="15354" max="15593" width="9.140625" style="1"/>
    <col min="15594" max="15594" width="8.7109375" style="1" customWidth="1"/>
    <col min="15595" max="15595" width="47.5703125" style="1" customWidth="1"/>
    <col min="15596" max="15596" width="13.28515625" style="1" customWidth="1"/>
    <col min="15597" max="15598" width="11.42578125" style="1" customWidth="1"/>
    <col min="15599" max="15599" width="10.140625" style="1" customWidth="1"/>
    <col min="15600" max="15600" width="9.5703125" style="1" customWidth="1"/>
    <col min="15601" max="15601" width="9.5703125" style="1" bestFit="1" customWidth="1"/>
    <col min="15602" max="15602" width="12.7109375" style="1" customWidth="1"/>
    <col min="15603" max="15603" width="11.42578125" style="1" customWidth="1"/>
    <col min="15604" max="15608" width="9.140625" style="1"/>
    <col min="15609" max="15609" width="9.85546875" style="1" customWidth="1"/>
    <col min="15610" max="15849" width="9.140625" style="1"/>
    <col min="15850" max="15850" width="8.7109375" style="1" customWidth="1"/>
    <col min="15851" max="15851" width="47.5703125" style="1" customWidth="1"/>
    <col min="15852" max="15852" width="13.28515625" style="1" customWidth="1"/>
    <col min="15853" max="15854" width="11.42578125" style="1" customWidth="1"/>
    <col min="15855" max="15855" width="10.140625" style="1" customWidth="1"/>
    <col min="15856" max="15856" width="9.5703125" style="1" customWidth="1"/>
    <col min="15857" max="15857" width="9.5703125" style="1" bestFit="1" customWidth="1"/>
    <col min="15858" max="15858" width="12.7109375" style="1" customWidth="1"/>
    <col min="15859" max="15859" width="11.42578125" style="1" customWidth="1"/>
    <col min="15860" max="15864" width="9.140625" style="1"/>
    <col min="15865" max="15865" width="9.85546875" style="1" customWidth="1"/>
    <col min="15866" max="16105" width="9.140625" style="1"/>
    <col min="16106" max="16106" width="8.7109375" style="1" customWidth="1"/>
    <col min="16107" max="16107" width="47.5703125" style="1" customWidth="1"/>
    <col min="16108" max="16108" width="13.28515625" style="1" customWidth="1"/>
    <col min="16109" max="16110" width="11.42578125" style="1" customWidth="1"/>
    <col min="16111" max="16111" width="10.140625" style="1" customWidth="1"/>
    <col min="16112" max="16112" width="9.5703125" style="1" customWidth="1"/>
    <col min="16113" max="16113" width="9.5703125" style="1" bestFit="1" customWidth="1"/>
    <col min="16114" max="16114" width="12.7109375" style="1" customWidth="1"/>
    <col min="16115" max="16115" width="11.42578125" style="1" customWidth="1"/>
    <col min="16116" max="16120" width="9.140625" style="1"/>
    <col min="16121" max="16121" width="9.85546875" style="1" customWidth="1"/>
    <col min="16122" max="16384" width="9.140625" style="1"/>
  </cols>
  <sheetData>
    <row r="1" spans="1:7" ht="16.5" customHeight="1" x14ac:dyDescent="0.25">
      <c r="A1" s="32" t="s">
        <v>0</v>
      </c>
      <c r="B1" s="33"/>
      <c r="C1" s="34"/>
    </row>
    <row r="2" spans="1:7" x14ac:dyDescent="0.25">
      <c r="A2" s="37" t="s">
        <v>1</v>
      </c>
      <c r="B2" s="38"/>
      <c r="C2" s="39"/>
    </row>
    <row r="3" spans="1:7" ht="22.5" customHeight="1" x14ac:dyDescent="0.25"/>
    <row r="4" spans="1:7" x14ac:dyDescent="0.25">
      <c r="A4" s="35"/>
      <c r="B4" s="36"/>
      <c r="C4" s="34"/>
    </row>
    <row r="5" spans="1:7" x14ac:dyDescent="0.25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21" x14ac:dyDescent="0.25">
      <c r="A6" s="7" t="s">
        <v>9</v>
      </c>
      <c r="B6" s="8" t="s">
        <v>10</v>
      </c>
      <c r="C6" s="9">
        <f>C7+C8+C9</f>
        <v>19474.18</v>
      </c>
      <c r="D6" s="9">
        <f>D7+D8+D9</f>
        <v>14238.42</v>
      </c>
      <c r="E6" s="9">
        <f>E7+E8+E9</f>
        <v>14238.42</v>
      </c>
      <c r="F6" s="9">
        <f>F7+F8+F9</f>
        <v>14238.42</v>
      </c>
      <c r="G6" s="9">
        <f>SUM(C6:F6)</f>
        <v>62189.439999999995</v>
      </c>
    </row>
    <row r="7" spans="1:7" x14ac:dyDescent="0.25">
      <c r="A7" s="10" t="s">
        <v>11</v>
      </c>
      <c r="B7" s="11" t="s">
        <v>12</v>
      </c>
      <c r="C7" s="12">
        <v>14270.56</v>
      </c>
      <c r="D7" s="3">
        <v>10248.9</v>
      </c>
      <c r="E7" s="3">
        <v>10248.9</v>
      </c>
      <c r="F7" s="3">
        <v>10248.9</v>
      </c>
      <c r="G7" s="9">
        <f t="shared" ref="G7:G67" si="0">SUM(C7:F7)</f>
        <v>45017.26</v>
      </c>
    </row>
    <row r="8" spans="1:7" x14ac:dyDescent="0.25">
      <c r="A8" s="10" t="s">
        <v>13</v>
      </c>
      <c r="B8" s="11" t="s">
        <v>14</v>
      </c>
      <c r="C8" s="12">
        <v>4308.12</v>
      </c>
      <c r="D8" s="3">
        <v>3094.02</v>
      </c>
      <c r="E8" s="3">
        <v>3094.02</v>
      </c>
      <c r="F8" s="3">
        <v>3094.02</v>
      </c>
      <c r="G8" s="9">
        <f t="shared" si="0"/>
        <v>13590.18</v>
      </c>
    </row>
    <row r="9" spans="1:7" x14ac:dyDescent="0.25">
      <c r="A9" s="10" t="s">
        <v>15</v>
      </c>
      <c r="B9" s="13" t="s">
        <v>16</v>
      </c>
      <c r="C9" s="12">
        <v>895.5</v>
      </c>
      <c r="D9" s="3">
        <v>895.5</v>
      </c>
      <c r="E9" s="3">
        <v>895.5</v>
      </c>
      <c r="F9" s="3">
        <v>895.5</v>
      </c>
      <c r="G9" s="9">
        <f t="shared" si="0"/>
        <v>3582</v>
      </c>
    </row>
    <row r="10" spans="1:7" ht="25.5" x14ac:dyDescent="0.25">
      <c r="A10" s="7" t="s">
        <v>17</v>
      </c>
      <c r="B10" s="14" t="s">
        <v>18</v>
      </c>
      <c r="C10" s="9">
        <f>C11+C17</f>
        <v>63179.97</v>
      </c>
      <c r="D10" s="9">
        <f>D11+D17</f>
        <v>63179.97</v>
      </c>
      <c r="E10" s="9">
        <f>E11+E17</f>
        <v>63179.97</v>
      </c>
      <c r="F10" s="9">
        <f>F11+F17</f>
        <v>63179.97</v>
      </c>
      <c r="G10" s="9">
        <f t="shared" si="0"/>
        <v>252719.88</v>
      </c>
    </row>
    <row r="11" spans="1:7" ht="25.5" x14ac:dyDescent="0.25">
      <c r="A11" s="15" t="s">
        <v>19</v>
      </c>
      <c r="B11" s="16" t="s">
        <v>20</v>
      </c>
      <c r="C11" s="9">
        <v>63179.97</v>
      </c>
      <c r="D11" s="9">
        <f>D12+D13+D14+D15+D16</f>
        <v>63179.97</v>
      </c>
      <c r="E11" s="9">
        <f>E12+E13+E14+E15+E16</f>
        <v>63179.97</v>
      </c>
      <c r="F11" s="9">
        <f>F12+F13+F14+F15+F16</f>
        <v>63179.97</v>
      </c>
      <c r="G11" s="9">
        <f t="shared" si="0"/>
        <v>252719.88</v>
      </c>
    </row>
    <row r="12" spans="1:7" ht="18" customHeight="1" x14ac:dyDescent="0.25">
      <c r="A12" s="10" t="s">
        <v>21</v>
      </c>
      <c r="B12" s="13" t="s">
        <v>22</v>
      </c>
      <c r="C12" s="12">
        <v>45064.2</v>
      </c>
      <c r="D12" s="3">
        <v>45064.2</v>
      </c>
      <c r="E12" s="3">
        <v>45064.2</v>
      </c>
      <c r="F12" s="3">
        <v>45064.2</v>
      </c>
      <c r="G12" s="9">
        <f t="shared" si="0"/>
        <v>180256.8</v>
      </c>
    </row>
    <row r="13" spans="1:7" x14ac:dyDescent="0.25">
      <c r="A13" s="10" t="s">
        <v>23</v>
      </c>
      <c r="B13" s="13" t="s">
        <v>24</v>
      </c>
      <c r="C13" s="12">
        <v>13609.380000000001</v>
      </c>
      <c r="D13" s="3">
        <v>13609.380000000001</v>
      </c>
      <c r="E13" s="3">
        <v>13609.380000000001</v>
      </c>
      <c r="F13" s="3">
        <v>13609.380000000001</v>
      </c>
      <c r="G13" s="9">
        <f t="shared" si="0"/>
        <v>54437.520000000004</v>
      </c>
    </row>
    <row r="14" spans="1:7" x14ac:dyDescent="0.25">
      <c r="A14" s="10" t="s">
        <v>25</v>
      </c>
      <c r="B14" s="11" t="s">
        <v>26</v>
      </c>
      <c r="C14" s="12">
        <v>2253.21</v>
      </c>
      <c r="D14" s="3">
        <v>2253.21</v>
      </c>
      <c r="E14" s="3">
        <v>2253.21</v>
      </c>
      <c r="F14" s="3">
        <v>2253.21</v>
      </c>
      <c r="G14" s="9">
        <f t="shared" si="0"/>
        <v>9012.84</v>
      </c>
    </row>
    <row r="15" spans="1:7" x14ac:dyDescent="0.25">
      <c r="A15" s="10" t="s">
        <v>27</v>
      </c>
      <c r="B15" s="11" t="s">
        <v>28</v>
      </c>
      <c r="C15" s="12">
        <v>1351.92</v>
      </c>
      <c r="D15" s="3">
        <v>1351.92</v>
      </c>
      <c r="E15" s="3">
        <v>1351.92</v>
      </c>
      <c r="F15" s="3">
        <v>1351.92</v>
      </c>
      <c r="G15" s="9">
        <f t="shared" si="0"/>
        <v>5407.68</v>
      </c>
    </row>
    <row r="16" spans="1:7" x14ac:dyDescent="0.25">
      <c r="A16" s="10" t="s">
        <v>29</v>
      </c>
      <c r="B16" s="11" t="s">
        <v>30</v>
      </c>
      <c r="C16" s="12">
        <v>901.26</v>
      </c>
      <c r="D16" s="3">
        <v>901.26</v>
      </c>
      <c r="E16" s="3">
        <v>901.26</v>
      </c>
      <c r="F16" s="3">
        <v>901.26</v>
      </c>
      <c r="G16" s="9">
        <f t="shared" si="0"/>
        <v>3605.04</v>
      </c>
    </row>
    <row r="17" spans="1:7" ht="16.5" customHeight="1" x14ac:dyDescent="0.25">
      <c r="A17" s="15" t="s">
        <v>31</v>
      </c>
      <c r="B17" s="16" t="s">
        <v>32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 x14ac:dyDescent="0.25">
      <c r="A18" s="10" t="s">
        <v>33</v>
      </c>
      <c r="B18" s="11" t="s">
        <v>34</v>
      </c>
      <c r="C18" s="12">
        <v>0</v>
      </c>
      <c r="D18" s="3">
        <v>0</v>
      </c>
      <c r="E18" s="3">
        <v>0</v>
      </c>
      <c r="F18" s="3">
        <v>0</v>
      </c>
      <c r="G18" s="9">
        <f t="shared" si="0"/>
        <v>0</v>
      </c>
    </row>
    <row r="19" spans="1:7" x14ac:dyDescent="0.25">
      <c r="A19" s="10" t="s">
        <v>35</v>
      </c>
      <c r="B19" s="13" t="s">
        <v>36</v>
      </c>
      <c r="C19" s="12">
        <v>0</v>
      </c>
      <c r="D19" s="3">
        <v>0</v>
      </c>
      <c r="E19" s="3">
        <v>0</v>
      </c>
      <c r="F19" s="3">
        <v>0</v>
      </c>
      <c r="G19" s="9">
        <f t="shared" si="0"/>
        <v>0</v>
      </c>
    </row>
    <row r="20" spans="1:7" x14ac:dyDescent="0.25">
      <c r="A20" s="10" t="s">
        <v>37</v>
      </c>
      <c r="B20" s="11" t="s">
        <v>38</v>
      </c>
      <c r="C20" s="12">
        <v>0</v>
      </c>
      <c r="D20" s="3">
        <v>0</v>
      </c>
      <c r="E20" s="3">
        <v>0</v>
      </c>
      <c r="F20" s="3">
        <v>0</v>
      </c>
      <c r="G20" s="9">
        <f t="shared" si="0"/>
        <v>0</v>
      </c>
    </row>
    <row r="21" spans="1:7" x14ac:dyDescent="0.25">
      <c r="A21" s="10" t="s">
        <v>39</v>
      </c>
      <c r="B21" s="11" t="s">
        <v>40</v>
      </c>
      <c r="C21" s="12">
        <v>0</v>
      </c>
      <c r="D21" s="3">
        <v>0</v>
      </c>
      <c r="E21" s="3">
        <v>0</v>
      </c>
      <c r="F21" s="3">
        <v>0</v>
      </c>
      <c r="G21" s="9">
        <f t="shared" si="0"/>
        <v>0</v>
      </c>
    </row>
    <row r="22" spans="1:7" x14ac:dyDescent="0.25">
      <c r="A22" s="10" t="s">
        <v>41</v>
      </c>
      <c r="B22" s="11" t="s">
        <v>30</v>
      </c>
      <c r="C22" s="12">
        <v>0</v>
      </c>
      <c r="D22" s="3">
        <v>0</v>
      </c>
      <c r="E22" s="3">
        <v>0</v>
      </c>
      <c r="F22" s="3">
        <v>0</v>
      </c>
      <c r="G22" s="9">
        <f t="shared" si="0"/>
        <v>0</v>
      </c>
    </row>
    <row r="23" spans="1:7" ht="21" x14ac:dyDescent="0.25">
      <c r="A23" s="7" t="s">
        <v>42</v>
      </c>
      <c r="B23" s="8" t="s">
        <v>43</v>
      </c>
      <c r="C23" s="9">
        <f>C24+C29+C34</f>
        <v>95221.889999999985</v>
      </c>
      <c r="D23" s="9">
        <f>D24+D29+D34</f>
        <v>131982.84</v>
      </c>
      <c r="E23" s="9">
        <f>E24+E29+E34</f>
        <v>131982.84</v>
      </c>
      <c r="F23" s="9">
        <f>F24+F29+F34</f>
        <v>123738.48999999999</v>
      </c>
      <c r="G23" s="9">
        <f t="shared" si="0"/>
        <v>482926.05999999994</v>
      </c>
    </row>
    <row r="24" spans="1:7" ht="25.5" x14ac:dyDescent="0.25">
      <c r="A24" s="15" t="s">
        <v>44</v>
      </c>
      <c r="B24" s="16" t="s">
        <v>45</v>
      </c>
      <c r="C24" s="9">
        <f>C25+C26+C27+C28</f>
        <v>29270.279999999995</v>
      </c>
      <c r="D24" s="9">
        <f>D25+D26+D27+D28</f>
        <v>45937.440000000002</v>
      </c>
      <c r="E24" s="9">
        <f>E25+E26+E27+E28</f>
        <v>45937.440000000002</v>
      </c>
      <c r="F24" s="9">
        <f>F25+F26+F27+F28</f>
        <v>45726.740000000005</v>
      </c>
      <c r="G24" s="9">
        <f t="shared" si="0"/>
        <v>166871.90000000002</v>
      </c>
    </row>
    <row r="25" spans="1:7" x14ac:dyDescent="0.25">
      <c r="A25" s="10" t="s">
        <v>46</v>
      </c>
      <c r="B25" s="13" t="s">
        <v>47</v>
      </c>
      <c r="C25" s="17">
        <v>16692.239999999998</v>
      </c>
      <c r="D25" s="2">
        <v>26220</v>
      </c>
      <c r="E25" s="2">
        <v>26220</v>
      </c>
      <c r="F25" s="2">
        <v>26220</v>
      </c>
      <c r="G25" s="9">
        <f t="shared" si="0"/>
        <v>95352.239999999991</v>
      </c>
    </row>
    <row r="26" spans="1:7" x14ac:dyDescent="0.25">
      <c r="A26" s="10" t="s">
        <v>48</v>
      </c>
      <c r="B26" s="13" t="s">
        <v>49</v>
      </c>
      <c r="C26" s="17">
        <v>5041.0499999999993</v>
      </c>
      <c r="D26" s="2">
        <v>7918.44</v>
      </c>
      <c r="E26" s="2">
        <v>7918.44</v>
      </c>
      <c r="F26" s="2">
        <v>7918.44</v>
      </c>
      <c r="G26" s="9">
        <f t="shared" si="0"/>
        <v>28796.369999999995</v>
      </c>
    </row>
    <row r="27" spans="1:7" x14ac:dyDescent="0.25">
      <c r="A27" s="10" t="s">
        <v>48</v>
      </c>
      <c r="B27" s="11" t="s">
        <v>50</v>
      </c>
      <c r="C27" s="17">
        <v>6676.89</v>
      </c>
      <c r="D27" s="2">
        <v>10488</v>
      </c>
      <c r="E27" s="2">
        <v>10488</v>
      </c>
      <c r="F27" s="2">
        <f>10488-210.7</f>
        <v>10277.299999999999</v>
      </c>
      <c r="G27" s="9">
        <f t="shared" si="0"/>
        <v>37930.19</v>
      </c>
    </row>
    <row r="28" spans="1:7" ht="18" customHeight="1" x14ac:dyDescent="0.25">
      <c r="A28" s="10" t="s">
        <v>51</v>
      </c>
      <c r="B28" s="13" t="s">
        <v>52</v>
      </c>
      <c r="C28" s="12">
        <v>860.09999999999991</v>
      </c>
      <c r="D28" s="2">
        <v>1311</v>
      </c>
      <c r="E28" s="2">
        <v>1311</v>
      </c>
      <c r="F28" s="2">
        <v>1311</v>
      </c>
      <c r="G28" s="9">
        <f t="shared" si="0"/>
        <v>4793.1000000000004</v>
      </c>
    </row>
    <row r="29" spans="1:7" x14ac:dyDescent="0.25">
      <c r="A29" s="15" t="s">
        <v>53</v>
      </c>
      <c r="B29" s="16" t="s">
        <v>54</v>
      </c>
      <c r="C29" s="9">
        <v>28496.6</v>
      </c>
      <c r="D29" s="9">
        <f>D30+D31+D32+D33</f>
        <v>36530.25</v>
      </c>
      <c r="E29" s="9">
        <f>E30+E31+E32+E33</f>
        <v>36530.25</v>
      </c>
      <c r="F29" s="9">
        <f>F30+F31+F32+F33</f>
        <v>28496.6</v>
      </c>
      <c r="G29" s="9">
        <f t="shared" si="0"/>
        <v>130053.70000000001</v>
      </c>
    </row>
    <row r="30" spans="1:7" x14ac:dyDescent="0.25">
      <c r="A30" s="10" t="s">
        <v>55</v>
      </c>
      <c r="B30" s="11" t="s">
        <v>56</v>
      </c>
      <c r="C30" s="17">
        <v>16265.19</v>
      </c>
      <c r="D30" s="2">
        <v>20850.599999999999</v>
      </c>
      <c r="E30" s="2">
        <v>20850.599999999999</v>
      </c>
      <c r="F30" s="2">
        <v>16265.19</v>
      </c>
      <c r="G30" s="9">
        <f t="shared" si="0"/>
        <v>74231.58</v>
      </c>
    </row>
    <row r="31" spans="1:7" x14ac:dyDescent="0.25">
      <c r="A31" s="10" t="s">
        <v>57</v>
      </c>
      <c r="B31" s="13" t="s">
        <v>58</v>
      </c>
      <c r="C31" s="17">
        <v>4912.08</v>
      </c>
      <c r="D31" s="2">
        <v>6296.88</v>
      </c>
      <c r="E31" s="2">
        <v>6296.88</v>
      </c>
      <c r="F31" s="2">
        <v>4912.08</v>
      </c>
      <c r="G31" s="9">
        <f t="shared" si="0"/>
        <v>22417.919999999998</v>
      </c>
    </row>
    <row r="32" spans="1:7" x14ac:dyDescent="0.25">
      <c r="A32" s="10" t="s">
        <v>59</v>
      </c>
      <c r="B32" s="11" t="s">
        <v>60</v>
      </c>
      <c r="C32" s="17">
        <v>6506.07</v>
      </c>
      <c r="D32" s="2">
        <v>8340.24</v>
      </c>
      <c r="E32" s="2">
        <v>8340.24</v>
      </c>
      <c r="F32" s="2">
        <v>6506.07</v>
      </c>
      <c r="G32" s="9">
        <f t="shared" si="0"/>
        <v>29692.62</v>
      </c>
    </row>
    <row r="33" spans="1:7" x14ac:dyDescent="0.25">
      <c r="A33" s="10" t="s">
        <v>61</v>
      </c>
      <c r="B33" s="13" t="s">
        <v>62</v>
      </c>
      <c r="C33" s="17">
        <v>813.26</v>
      </c>
      <c r="D33" s="2">
        <v>1042.53</v>
      </c>
      <c r="E33" s="2">
        <v>1042.53</v>
      </c>
      <c r="F33" s="2">
        <v>813.26</v>
      </c>
      <c r="G33" s="9">
        <f t="shared" si="0"/>
        <v>3711.58</v>
      </c>
    </row>
    <row r="34" spans="1:7" x14ac:dyDescent="0.25">
      <c r="A34" s="15" t="s">
        <v>63</v>
      </c>
      <c r="B34" s="18" t="s">
        <v>64</v>
      </c>
      <c r="C34" s="9">
        <v>37455.01</v>
      </c>
      <c r="D34" s="9">
        <f>D35+D36+D37+D38</f>
        <v>49515.15</v>
      </c>
      <c r="E34" s="9">
        <f>E35+E36+E37+E38</f>
        <v>49515.15</v>
      </c>
      <c r="F34" s="9">
        <f>F35+F36+F37+F38</f>
        <v>49515.15</v>
      </c>
      <c r="G34" s="9">
        <f t="shared" si="0"/>
        <v>186000.46</v>
      </c>
    </row>
    <row r="35" spans="1:7" x14ac:dyDescent="0.25">
      <c r="A35" s="10" t="s">
        <v>65</v>
      </c>
      <c r="B35" s="13" t="s">
        <v>66</v>
      </c>
      <c r="C35" s="17">
        <v>21371.98</v>
      </c>
      <c r="D35" s="2">
        <v>28424.73</v>
      </c>
      <c r="E35" s="2">
        <v>28424.73</v>
      </c>
      <c r="F35" s="2">
        <v>28424.73</v>
      </c>
      <c r="G35" s="9">
        <f t="shared" si="0"/>
        <v>106646.17</v>
      </c>
    </row>
    <row r="36" spans="1:7" x14ac:dyDescent="0.25">
      <c r="A36" s="10" t="s">
        <v>67</v>
      </c>
      <c r="B36" s="13" t="s">
        <v>68</v>
      </c>
      <c r="C36" s="17">
        <v>6454.33</v>
      </c>
      <c r="D36" s="2">
        <v>8584.26</v>
      </c>
      <c r="E36" s="2">
        <v>8584.26</v>
      </c>
      <c r="F36" s="2">
        <v>8584.26</v>
      </c>
      <c r="G36" s="9">
        <f t="shared" si="0"/>
        <v>32207.11</v>
      </c>
    </row>
    <row r="37" spans="1:7" x14ac:dyDescent="0.25">
      <c r="A37" s="10" t="s">
        <v>69</v>
      </c>
      <c r="B37" s="11" t="s">
        <v>70</v>
      </c>
      <c r="C37" s="17">
        <v>8551.4000000000015</v>
      </c>
      <c r="D37" s="2">
        <v>11073.36</v>
      </c>
      <c r="E37" s="2">
        <v>11073.36</v>
      </c>
      <c r="F37" s="2">
        <v>11073.36</v>
      </c>
      <c r="G37" s="9">
        <f t="shared" si="0"/>
        <v>41771.480000000003</v>
      </c>
    </row>
    <row r="38" spans="1:7" x14ac:dyDescent="0.25">
      <c r="A38" s="10" t="s">
        <v>71</v>
      </c>
      <c r="B38" s="13" t="s">
        <v>72</v>
      </c>
      <c r="C38" s="17">
        <v>1077.3</v>
      </c>
      <c r="D38" s="2">
        <v>1432.8</v>
      </c>
      <c r="E38" s="2">
        <v>1432.8</v>
      </c>
      <c r="F38" s="2">
        <v>1432.8</v>
      </c>
      <c r="G38" s="9">
        <f t="shared" si="0"/>
        <v>5375.7</v>
      </c>
    </row>
    <row r="39" spans="1:7" ht="21" x14ac:dyDescent="0.25">
      <c r="A39" s="10"/>
      <c r="B39" s="8" t="s">
        <v>73</v>
      </c>
      <c r="C39" s="19">
        <f>C6+C10+C23</f>
        <v>177876.03999999998</v>
      </c>
      <c r="D39" s="19">
        <f>D6+D10+D23</f>
        <v>209401.22999999998</v>
      </c>
      <c r="E39" s="19">
        <f>E6+E10+E23</f>
        <v>209401.22999999998</v>
      </c>
      <c r="F39" s="19">
        <f>F6+F10+F23</f>
        <v>201156.88</v>
      </c>
      <c r="G39" s="9">
        <f t="shared" si="0"/>
        <v>797835.38</v>
      </c>
    </row>
    <row r="40" spans="1:7" ht="15.75" x14ac:dyDescent="0.25">
      <c r="A40" s="7" t="s">
        <v>74</v>
      </c>
      <c r="B40" s="20" t="s">
        <v>75</v>
      </c>
      <c r="C40" s="21">
        <f>C41+C42</f>
        <v>25756.05</v>
      </c>
      <c r="D40" s="21">
        <f>D41+D42</f>
        <v>15744.64</v>
      </c>
      <c r="E40" s="21">
        <f>E41+E42</f>
        <v>15744.64</v>
      </c>
      <c r="F40" s="21">
        <f>F41+F42</f>
        <v>15744.64</v>
      </c>
      <c r="G40" s="9">
        <f t="shared" si="0"/>
        <v>72989.97</v>
      </c>
    </row>
    <row r="41" spans="1:7" x14ac:dyDescent="0.25">
      <c r="A41" s="10" t="s">
        <v>76</v>
      </c>
      <c r="B41" s="11" t="s">
        <v>77</v>
      </c>
      <c r="C41" s="17">
        <v>19785.169999999998</v>
      </c>
      <c r="D41" s="3">
        <v>12093.69</v>
      </c>
      <c r="E41" s="3">
        <v>12093.69</v>
      </c>
      <c r="F41" s="3">
        <v>12093.69</v>
      </c>
      <c r="G41" s="9">
        <f t="shared" si="0"/>
        <v>56066.240000000005</v>
      </c>
    </row>
    <row r="42" spans="1:7" x14ac:dyDescent="0.25">
      <c r="A42" s="10" t="s">
        <v>78</v>
      </c>
      <c r="B42" s="11" t="s">
        <v>79</v>
      </c>
      <c r="C42" s="17">
        <v>5970.88</v>
      </c>
      <c r="D42" s="3">
        <v>3650.95</v>
      </c>
      <c r="E42" s="3">
        <v>3650.95</v>
      </c>
      <c r="F42" s="3">
        <v>3650.95</v>
      </c>
      <c r="G42" s="9">
        <f t="shared" si="0"/>
        <v>16923.73</v>
      </c>
    </row>
    <row r="43" spans="1:7" ht="15.75" x14ac:dyDescent="0.25">
      <c r="A43" s="7" t="s">
        <v>80</v>
      </c>
      <c r="B43" s="20" t="s">
        <v>81</v>
      </c>
      <c r="C43" s="12">
        <f>C44+C45</f>
        <v>2713.63</v>
      </c>
      <c r="D43" s="12">
        <f>D44+D45</f>
        <v>3044.34</v>
      </c>
      <c r="E43" s="12">
        <f>E44+E45</f>
        <v>3044.34</v>
      </c>
      <c r="F43" s="12">
        <f>F44+F45</f>
        <v>3044.34</v>
      </c>
      <c r="G43" s="9">
        <f t="shared" si="0"/>
        <v>11846.650000000001</v>
      </c>
    </row>
    <row r="44" spans="1:7" x14ac:dyDescent="0.25">
      <c r="A44" s="10" t="s">
        <v>82</v>
      </c>
      <c r="B44" s="22" t="s">
        <v>83</v>
      </c>
      <c r="C44" s="17">
        <v>1090</v>
      </c>
      <c r="D44" s="2">
        <v>1420.7</v>
      </c>
      <c r="E44" s="2">
        <v>1420.7</v>
      </c>
      <c r="F44" s="2">
        <v>1420.7</v>
      </c>
      <c r="G44" s="9">
        <f t="shared" si="0"/>
        <v>5352.0999999999995</v>
      </c>
    </row>
    <row r="45" spans="1:7" x14ac:dyDescent="0.25">
      <c r="A45" s="10" t="s">
        <v>84</v>
      </c>
      <c r="B45" s="22" t="s">
        <v>85</v>
      </c>
      <c r="C45" s="17">
        <v>1623.63</v>
      </c>
      <c r="D45" s="23">
        <v>1623.64</v>
      </c>
      <c r="E45" s="23">
        <v>1623.64</v>
      </c>
      <c r="F45" s="23">
        <v>1623.64</v>
      </c>
      <c r="G45" s="9">
        <f t="shared" si="0"/>
        <v>6494.5500000000011</v>
      </c>
    </row>
    <row r="46" spans="1:7" ht="15" customHeight="1" x14ac:dyDescent="0.25">
      <c r="A46" s="15" t="s">
        <v>86</v>
      </c>
      <c r="B46" s="24" t="s">
        <v>87</v>
      </c>
      <c r="C46" s="12">
        <v>0</v>
      </c>
      <c r="D46" s="6">
        <v>0</v>
      </c>
      <c r="E46" s="6">
        <v>0</v>
      </c>
      <c r="F46" s="6">
        <v>0</v>
      </c>
      <c r="G46" s="9">
        <f t="shared" si="0"/>
        <v>0</v>
      </c>
    </row>
    <row r="47" spans="1:7" ht="16.5" customHeight="1" x14ac:dyDescent="0.25">
      <c r="A47" s="15" t="s">
        <v>88</v>
      </c>
      <c r="B47" s="13" t="s">
        <v>89</v>
      </c>
      <c r="C47" s="12">
        <v>0</v>
      </c>
      <c r="D47" s="6">
        <v>0</v>
      </c>
      <c r="E47" s="6">
        <v>0</v>
      </c>
      <c r="F47" s="6">
        <v>0</v>
      </c>
      <c r="G47" s="9">
        <f t="shared" si="0"/>
        <v>0</v>
      </c>
    </row>
    <row r="48" spans="1:7" ht="18" customHeight="1" x14ac:dyDescent="0.25">
      <c r="A48" s="15" t="s">
        <v>90</v>
      </c>
      <c r="B48" s="16" t="s">
        <v>91</v>
      </c>
      <c r="C48" s="12">
        <v>19327.87</v>
      </c>
      <c r="D48" s="6">
        <v>0</v>
      </c>
      <c r="E48" s="6">
        <v>0</v>
      </c>
      <c r="F48" s="6">
        <v>0</v>
      </c>
      <c r="G48" s="9">
        <f t="shared" si="0"/>
        <v>19327.87</v>
      </c>
    </row>
    <row r="49" spans="1:7" x14ac:dyDescent="0.25">
      <c r="A49" s="15" t="s">
        <v>92</v>
      </c>
      <c r="B49" s="25" t="s">
        <v>93</v>
      </c>
      <c r="C49" s="12">
        <v>0</v>
      </c>
      <c r="D49" s="6">
        <v>0</v>
      </c>
      <c r="E49" s="6">
        <v>0</v>
      </c>
      <c r="F49" s="6">
        <v>0</v>
      </c>
      <c r="G49" s="9">
        <f t="shared" si="0"/>
        <v>0</v>
      </c>
    </row>
    <row r="50" spans="1:7" ht="12" customHeight="1" x14ac:dyDescent="0.25">
      <c r="A50" s="15" t="s">
        <v>94</v>
      </c>
      <c r="B50" s="25" t="s">
        <v>95</v>
      </c>
      <c r="C50" s="12">
        <v>0</v>
      </c>
      <c r="D50" s="6">
        <v>0</v>
      </c>
      <c r="E50" s="6">
        <v>0</v>
      </c>
      <c r="F50" s="6">
        <v>0</v>
      </c>
      <c r="G50" s="9">
        <f t="shared" si="0"/>
        <v>0</v>
      </c>
    </row>
    <row r="51" spans="1:7" ht="11.25" customHeight="1" x14ac:dyDescent="0.25">
      <c r="A51" s="15" t="s">
        <v>96</v>
      </c>
      <c r="B51" s="27" t="s">
        <v>97</v>
      </c>
      <c r="C51" s="12">
        <v>10071.36</v>
      </c>
      <c r="D51" s="6">
        <v>8199.119999999999</v>
      </c>
      <c r="E51" s="12">
        <v>6778.7999999999993</v>
      </c>
      <c r="F51" s="6">
        <v>8478.880000000001</v>
      </c>
      <c r="G51" s="9">
        <f t="shared" si="0"/>
        <v>33528.160000000003</v>
      </c>
    </row>
    <row r="52" spans="1:7" ht="11.25" customHeight="1" x14ac:dyDescent="0.25">
      <c r="A52" s="15" t="s">
        <v>98</v>
      </c>
      <c r="B52" s="28" t="s">
        <v>99</v>
      </c>
      <c r="C52" s="12">
        <v>0</v>
      </c>
      <c r="D52" s="6">
        <v>0</v>
      </c>
      <c r="E52" s="6">
        <v>0</v>
      </c>
      <c r="F52" s="6">
        <v>0</v>
      </c>
      <c r="G52" s="9">
        <f t="shared" si="0"/>
        <v>0</v>
      </c>
    </row>
    <row r="53" spans="1:7" ht="11.25" customHeight="1" x14ac:dyDescent="0.25">
      <c r="A53" s="15" t="s">
        <v>100</v>
      </c>
      <c r="B53" s="20" t="s">
        <v>101</v>
      </c>
      <c r="C53" s="12">
        <v>0</v>
      </c>
      <c r="D53" s="6">
        <v>0</v>
      </c>
      <c r="E53" s="6">
        <v>0</v>
      </c>
      <c r="F53" s="6">
        <v>0</v>
      </c>
      <c r="G53" s="9">
        <f t="shared" si="0"/>
        <v>0</v>
      </c>
    </row>
    <row r="54" spans="1:7" ht="11.25" customHeight="1" x14ac:dyDescent="0.25">
      <c r="A54" s="15" t="s">
        <v>102</v>
      </c>
      <c r="B54" s="20" t="s">
        <v>103</v>
      </c>
      <c r="C54" s="12">
        <v>3897.6400000000003</v>
      </c>
      <c r="D54" s="6">
        <v>2851.36</v>
      </c>
      <c r="E54" s="6">
        <v>2976.36</v>
      </c>
      <c r="F54" s="6">
        <v>2976.36</v>
      </c>
      <c r="G54" s="9">
        <f t="shared" si="0"/>
        <v>12701.720000000001</v>
      </c>
    </row>
    <row r="55" spans="1:7" ht="11.25" customHeight="1" x14ac:dyDescent="0.25">
      <c r="A55" s="15" t="s">
        <v>104</v>
      </c>
      <c r="B55" s="20" t="s">
        <v>105</v>
      </c>
      <c r="C55" s="12">
        <v>0</v>
      </c>
      <c r="D55" s="6">
        <v>0</v>
      </c>
      <c r="E55" s="6">
        <v>0</v>
      </c>
      <c r="F55" s="6">
        <v>0</v>
      </c>
      <c r="G55" s="9">
        <f t="shared" si="0"/>
        <v>0</v>
      </c>
    </row>
    <row r="56" spans="1:7" x14ac:dyDescent="0.25">
      <c r="A56" s="15" t="s">
        <v>106</v>
      </c>
      <c r="B56" s="20" t="s">
        <v>107</v>
      </c>
      <c r="C56" s="12">
        <v>0</v>
      </c>
      <c r="D56" s="6">
        <v>0</v>
      </c>
      <c r="E56" s="6">
        <v>0</v>
      </c>
      <c r="F56" s="6">
        <v>0</v>
      </c>
      <c r="G56" s="9">
        <f t="shared" si="0"/>
        <v>0</v>
      </c>
    </row>
    <row r="57" spans="1:7" x14ac:dyDescent="0.25">
      <c r="A57" s="15" t="s">
        <v>108</v>
      </c>
      <c r="B57" s="20" t="s">
        <v>109</v>
      </c>
      <c r="C57" s="12">
        <v>0</v>
      </c>
      <c r="D57" s="6">
        <v>0</v>
      </c>
      <c r="E57" s="6">
        <v>0</v>
      </c>
      <c r="F57" s="6">
        <v>0</v>
      </c>
      <c r="G57" s="9">
        <f t="shared" si="0"/>
        <v>0</v>
      </c>
    </row>
    <row r="58" spans="1:7" x14ac:dyDescent="0.25">
      <c r="A58" s="15" t="s">
        <v>110</v>
      </c>
      <c r="B58" s="20" t="s">
        <v>111</v>
      </c>
      <c r="C58" s="12">
        <v>2275.48</v>
      </c>
      <c r="D58" s="6">
        <v>2217.1</v>
      </c>
      <c r="E58" s="12">
        <v>2312.1</v>
      </c>
      <c r="F58" s="6">
        <v>2637.8599999999997</v>
      </c>
      <c r="G58" s="9">
        <f t="shared" si="0"/>
        <v>9442.5400000000009</v>
      </c>
    </row>
    <row r="59" spans="1:7" x14ac:dyDescent="0.25">
      <c r="A59" s="15" t="s">
        <v>112</v>
      </c>
      <c r="B59" s="20" t="s">
        <v>113</v>
      </c>
      <c r="C59" s="12">
        <v>0</v>
      </c>
      <c r="D59" s="6">
        <v>0</v>
      </c>
      <c r="E59" s="6">
        <v>0</v>
      </c>
      <c r="F59" s="6">
        <v>0</v>
      </c>
      <c r="G59" s="9">
        <f t="shared" si="0"/>
        <v>0</v>
      </c>
    </row>
    <row r="60" spans="1:7" x14ac:dyDescent="0.25">
      <c r="A60" s="15" t="s">
        <v>114</v>
      </c>
      <c r="B60" s="20" t="s">
        <v>113</v>
      </c>
      <c r="C60" s="12">
        <v>0</v>
      </c>
      <c r="D60" s="6">
        <v>0</v>
      </c>
      <c r="E60" s="6">
        <v>0</v>
      </c>
      <c r="F60" s="6">
        <v>0</v>
      </c>
      <c r="G60" s="9">
        <f t="shared" si="0"/>
        <v>0</v>
      </c>
    </row>
    <row r="61" spans="1:7" x14ac:dyDescent="0.25">
      <c r="A61" s="15" t="s">
        <v>115</v>
      </c>
      <c r="B61" s="20" t="s">
        <v>116</v>
      </c>
      <c r="C61" s="12">
        <v>0</v>
      </c>
      <c r="D61" s="6">
        <v>0</v>
      </c>
      <c r="E61" s="6">
        <v>0</v>
      </c>
      <c r="F61" s="6">
        <v>0</v>
      </c>
      <c r="G61" s="9">
        <f t="shared" si="0"/>
        <v>0</v>
      </c>
    </row>
    <row r="62" spans="1:7" x14ac:dyDescent="0.25">
      <c r="A62" s="15" t="s">
        <v>117</v>
      </c>
      <c r="B62" s="20" t="s">
        <v>118</v>
      </c>
      <c r="C62" s="12">
        <v>0</v>
      </c>
      <c r="D62" s="6"/>
      <c r="E62" s="6">
        <v>0</v>
      </c>
      <c r="F62" s="12">
        <v>10000</v>
      </c>
      <c r="G62" s="9">
        <f t="shared" si="0"/>
        <v>10000</v>
      </c>
    </row>
    <row r="63" spans="1:7" x14ac:dyDescent="0.25">
      <c r="A63" s="15"/>
      <c r="B63" s="20" t="s">
        <v>119</v>
      </c>
      <c r="C63" s="12">
        <f>C39+C40+C43+C46+C47+C48+C49+C50+C51+C52+C53+C54+C55+C56+C57+C58+C59+C60+C61+C62</f>
        <v>241918.06999999998</v>
      </c>
      <c r="D63" s="12">
        <f>D39+D40+D43+D46+D47+D48+D49+D50+D51+D52+D53+D54+D55+D56+D57+D58+D59+D60+D61+D62</f>
        <v>241457.78999999998</v>
      </c>
      <c r="E63" s="12">
        <f>E39+E40+E43+E46+E47+E48+E49+E50+E51+E52+E53+E54+E55+E56+E57+E58+E59+E60+E61+E62</f>
        <v>240257.46999999997</v>
      </c>
      <c r="F63" s="12">
        <f>F39+F40+F43+F46+F47+F48+F49+F50+F51+F52+F53+F54+F55+F56+F57+F58+F59+F60+F61+F62</f>
        <v>244038.96</v>
      </c>
      <c r="G63" s="9">
        <f t="shared" si="0"/>
        <v>967672.28999999992</v>
      </c>
    </row>
    <row r="64" spans="1:7" x14ac:dyDescent="0.25">
      <c r="A64" s="29"/>
      <c r="B64" s="30" t="s">
        <v>120</v>
      </c>
      <c r="C64" s="12">
        <f>3701.85*18.85*3</f>
        <v>209339.61749999999</v>
      </c>
      <c r="D64" s="3">
        <v>209339.61749999999</v>
      </c>
      <c r="E64" s="3">
        <v>209339.61749999999</v>
      </c>
      <c r="F64" s="3">
        <v>209339.61749999999</v>
      </c>
      <c r="G64" s="9">
        <f t="shared" si="0"/>
        <v>837358.47</v>
      </c>
    </row>
    <row r="65" spans="1:7" x14ac:dyDescent="0.25">
      <c r="A65" s="26"/>
      <c r="B65" s="30" t="s">
        <v>121</v>
      </c>
      <c r="C65" s="12">
        <v>32578.455000000002</v>
      </c>
      <c r="D65" s="3">
        <v>32578.455000000002</v>
      </c>
      <c r="E65" s="3">
        <v>32578.455000000002</v>
      </c>
      <c r="F65" s="3">
        <v>32578.455000000002</v>
      </c>
      <c r="G65" s="9">
        <f t="shared" si="0"/>
        <v>130313.82</v>
      </c>
    </row>
    <row r="66" spans="1:7" x14ac:dyDescent="0.25">
      <c r="A66" s="31"/>
      <c r="B66" s="31"/>
      <c r="C66" s="12">
        <f>C64+C65</f>
        <v>241918.07250000001</v>
      </c>
      <c r="D66" s="12">
        <f>D64+D65</f>
        <v>241918.07250000001</v>
      </c>
      <c r="E66" s="12">
        <f>E64+E65</f>
        <v>241918.07250000001</v>
      </c>
      <c r="F66" s="12">
        <f>F64+F65</f>
        <v>241918.07250000001</v>
      </c>
      <c r="G66" s="9">
        <f t="shared" si="0"/>
        <v>967672.29</v>
      </c>
    </row>
    <row r="67" spans="1:7" x14ac:dyDescent="0.25">
      <c r="C67" s="12">
        <f>C63-C66</f>
        <v>-2.5000000314321369E-3</v>
      </c>
      <c r="D67" s="12">
        <f>D63-D66</f>
        <v>-460.28250000003027</v>
      </c>
      <c r="E67" s="12">
        <f>E63-E66</f>
        <v>-1660.6025000000373</v>
      </c>
      <c r="F67" s="12">
        <f>F63-F66</f>
        <v>2120.8874999999825</v>
      </c>
      <c r="G67" s="9">
        <f t="shared" si="0"/>
        <v>-1.1641532182693481E-10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Щип-17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2018-02-19T10:37:07Z</dcterms:modified>
</cp:coreProperties>
</file>